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3\13_2024_Прил. к Выписке\"/>
    </mc:Choice>
  </mc:AlternateContent>
  <xr:revisionPtr revIDLastSave="0" documentId="13_ncr:1_{86DA9376-293C-431B-9017-798683FBA7AA}" xr6:coauthVersionLast="47" xr6:coauthVersionMax="47" xr10:uidLastSave="{00000000-0000-0000-0000-000000000000}"/>
  <bookViews>
    <workbookView xWindow="-120" yWindow="-120" windowWidth="29040" windowHeight="15840" xr2:uid="{C26C036B-B0C1-4C6F-84AA-3983EDB33590}"/>
  </bookViews>
  <sheets>
    <sheet name="АПП-СБаз" sheetId="1" r:id="rId1"/>
  </sheets>
  <definedNames>
    <definedName name="_xlnm._FilterDatabase" localSheetId="0" hidden="1">'АПП-СБаз'!$A$10:$AN$53</definedName>
    <definedName name="XLRPARAMS_ISP_FIO" hidden="1">#REF!</definedName>
    <definedName name="XLRPARAMS_MP_NAME" hidden="1">#REF!</definedName>
    <definedName name="XLRPARAMS_STR_PERIOD" hidden="1">#REF!</definedName>
    <definedName name="_xlnm.Print_Area" localSheetId="0">'АПП-СБаз'!$A$1:$AJ$53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AM41" i="1"/>
  <c r="D40" i="1"/>
  <c r="AM40" i="1"/>
  <c r="D39" i="1"/>
  <c r="AM39" i="1"/>
  <c r="D37" i="1"/>
  <c r="AM37" i="1"/>
  <c r="D36" i="1"/>
  <c r="AM36" i="1"/>
  <c r="D34" i="1"/>
  <c r="AM34" i="1"/>
  <c r="D33" i="1"/>
  <c r="AM33" i="1"/>
  <c r="D32" i="1"/>
  <c r="AM32" i="1"/>
  <c r="D31" i="1"/>
  <c r="AM31" i="1"/>
  <c r="D30" i="1"/>
  <c r="AM30" i="1"/>
  <c r="D28" i="1"/>
  <c r="AM28" i="1"/>
  <c r="D27" i="1"/>
  <c r="AM27" i="1"/>
  <c r="D25" i="1"/>
  <c r="AM25" i="1"/>
  <c r="D24" i="1"/>
  <c r="AM24" i="1"/>
  <c r="D23" i="1"/>
  <c r="AM23" i="1"/>
  <c r="D22" i="1"/>
  <c r="AM22" i="1"/>
  <c r="D21" i="1"/>
  <c r="AM21" i="1"/>
  <c r="D19" i="1"/>
  <c r="AM19" i="1"/>
  <c r="D18" i="1"/>
  <c r="AM18" i="1"/>
  <c r="D17" i="1"/>
  <c r="AM17" i="1"/>
  <c r="D15" i="1"/>
  <c r="AM15" i="1"/>
  <c r="D13" i="1"/>
  <c r="AM13" i="1"/>
  <c r="K42" i="1"/>
  <c r="I42" i="1"/>
  <c r="D44" i="1"/>
  <c r="AM44" i="1"/>
  <c r="D55" i="1"/>
  <c r="AL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D51" i="1"/>
  <c r="AM51" i="1"/>
  <c r="D50" i="1"/>
  <c r="AM50" i="1"/>
  <c r="D49" i="1"/>
  <c r="D48" i="1"/>
  <c r="AM48" i="1"/>
  <c r="D47" i="1"/>
  <c r="AM47" i="1"/>
  <c r="D46" i="1"/>
  <c r="AM46" i="1"/>
  <c r="A46" i="1"/>
  <c r="A47" i="1"/>
  <c r="A48" i="1"/>
  <c r="A49" i="1"/>
  <c r="A50" i="1"/>
  <c r="A51" i="1"/>
  <c r="AL42" i="1"/>
  <c r="AJ42" i="1"/>
  <c r="AI42" i="1"/>
  <c r="AH42" i="1"/>
  <c r="AH53" i="1"/>
  <c r="AH56" i="1"/>
  <c r="AG42" i="1"/>
  <c r="AF42" i="1"/>
  <c r="AF53" i="1"/>
  <c r="AF56" i="1"/>
  <c r="AE42" i="1"/>
  <c r="AD42" i="1"/>
  <c r="AC42" i="1"/>
  <c r="AB42" i="1"/>
  <c r="AB53" i="1"/>
  <c r="AB56" i="1"/>
  <c r="AA42" i="1"/>
  <c r="AA53" i="1"/>
  <c r="AA56" i="1"/>
  <c r="Z42" i="1"/>
  <c r="Y42" i="1"/>
  <c r="X42" i="1"/>
  <c r="W42" i="1"/>
  <c r="V42" i="1"/>
  <c r="V53" i="1"/>
  <c r="V56" i="1"/>
  <c r="U42" i="1"/>
  <c r="T42" i="1"/>
  <c r="T53" i="1"/>
  <c r="T56" i="1"/>
  <c r="S42" i="1"/>
  <c r="R42" i="1"/>
  <c r="Q42" i="1"/>
  <c r="P42" i="1"/>
  <c r="P53" i="1"/>
  <c r="P56" i="1"/>
  <c r="O42" i="1"/>
  <c r="O53" i="1"/>
  <c r="O56" i="1"/>
  <c r="N42" i="1"/>
  <c r="M42" i="1"/>
  <c r="H42" i="1"/>
  <c r="G42" i="1"/>
  <c r="G53" i="1"/>
  <c r="G56" i="1"/>
  <c r="F42" i="1"/>
  <c r="F53" i="1"/>
  <c r="F56" i="1"/>
  <c r="E42" i="1"/>
  <c r="E53" i="1"/>
  <c r="E56" i="1"/>
  <c r="W53" i="1"/>
  <c r="W56" i="1"/>
  <c r="AL53" i="1"/>
  <c r="I53" i="1"/>
  <c r="I56" i="1"/>
  <c r="S53" i="1"/>
  <c r="S56" i="1"/>
  <c r="AE53" i="1"/>
  <c r="AE56" i="1"/>
  <c r="H53" i="1"/>
  <c r="H56" i="1"/>
  <c r="X53" i="1"/>
  <c r="X56" i="1"/>
  <c r="AJ53" i="1"/>
  <c r="AJ56" i="1"/>
  <c r="K53" i="1"/>
  <c r="K56" i="1"/>
  <c r="U53" i="1"/>
  <c r="U56" i="1"/>
  <c r="AG53" i="1"/>
  <c r="AG56" i="1"/>
  <c r="N53" i="1"/>
  <c r="N56" i="1"/>
  <c r="Z53" i="1"/>
  <c r="Z56" i="1"/>
  <c r="Q53" i="1"/>
  <c r="Q56" i="1"/>
  <c r="AC53" i="1"/>
  <c r="AC56" i="1"/>
  <c r="M53" i="1"/>
  <c r="M56" i="1"/>
  <c r="D20" i="1"/>
  <c r="AM20" i="1"/>
  <c r="D29" i="1"/>
  <c r="AM29" i="1"/>
  <c r="D38" i="1"/>
  <c r="AM38" i="1"/>
  <c r="D16" i="1"/>
  <c r="AM16" i="1"/>
  <c r="D26" i="1"/>
  <c r="AM26" i="1"/>
  <c r="D35" i="1"/>
  <c r="AM35" i="1"/>
  <c r="D14" i="1"/>
  <c r="AM14" i="1"/>
  <c r="L42" i="1"/>
  <c r="L53" i="1"/>
  <c r="L56" i="1"/>
  <c r="Y53" i="1"/>
  <c r="Y56" i="1"/>
  <c r="AI53" i="1"/>
  <c r="AI56" i="1"/>
  <c r="R53" i="1"/>
  <c r="R56" i="1"/>
  <c r="AD53" i="1"/>
  <c r="AD56" i="1"/>
  <c r="D52" i="1"/>
  <c r="AM52" i="1"/>
  <c r="AM49" i="1"/>
  <c r="D12" i="1"/>
  <c r="J42" i="1"/>
  <c r="J53" i="1"/>
  <c r="J56" i="1"/>
  <c r="AM12" i="1"/>
  <c r="D42" i="1"/>
  <c r="AM42" i="1"/>
  <c r="D53" i="1"/>
  <c r="D56" i="1"/>
  <c r="AM53" i="1"/>
</calcChain>
</file>

<file path=xl/sharedStrings.xml><?xml version="1.0" encoding="utf-8"?>
<sst xmlns="http://schemas.openxmlformats.org/spreadsheetml/2006/main" count="137" uniqueCount="87">
  <si>
    <t>отклонения</t>
  </si>
  <si>
    <t>Сверх базовая Программа ОМС</t>
  </si>
  <si>
    <t>№ п/п</t>
  </si>
  <si>
    <t>МО</t>
  </si>
  <si>
    <t>ОФС,     тыс. руб.</t>
  </si>
  <si>
    <t>Венерология</t>
  </si>
  <si>
    <t>Наркология</t>
  </si>
  <si>
    <t>Психиатрия</t>
  </si>
  <si>
    <t>СПИД</t>
  </si>
  <si>
    <t>Фтизиатрия</t>
  </si>
  <si>
    <t>Паллиативная помощь</t>
  </si>
  <si>
    <t>Паллиативная помощь выездная</t>
  </si>
  <si>
    <t>Профпатология</t>
  </si>
  <si>
    <t>Стоматология (в т.ч. Детская ортодонтия)</t>
  </si>
  <si>
    <t>Психотерапевт</t>
  </si>
  <si>
    <t>Кабинет мед.-псих.конс.</t>
  </si>
  <si>
    <t>посещения</t>
  </si>
  <si>
    <t>обращения</t>
  </si>
  <si>
    <t>обращ.</t>
  </si>
  <si>
    <t>код</t>
  </si>
  <si>
    <t>ОМП</t>
  </si>
  <si>
    <t>ОФС, тыс. руб.</t>
  </si>
  <si>
    <t>В рамках подушевого финансирования</t>
  </si>
  <si>
    <t>ГБУЗ "ПБ КО №1"</t>
  </si>
  <si>
    <t>ГБУЗ "Противот. Д КО"</t>
  </si>
  <si>
    <t>ГБУЗ "Сов.противотуб.Д КО"</t>
  </si>
  <si>
    <t>ГБУЗ "НД КО"</t>
  </si>
  <si>
    <t>ГБУЗ "Инф.больница КО"</t>
  </si>
  <si>
    <t>ГБУЗ "ЦСВМП КО"</t>
  </si>
  <si>
    <t>ГБУЗ КО "ГБ № 2"</t>
  </si>
  <si>
    <t>ГБУЗ КО "ГБ № 3"</t>
  </si>
  <si>
    <t>ГБУЗ КО "ГБ № 4"</t>
  </si>
  <si>
    <t>ГБУЗ КО "ГП № 3"</t>
  </si>
  <si>
    <t>ГБУЗ КО "ЦГКБ"</t>
  </si>
  <si>
    <t>ГБУЗ КО "Багратионовская ЦРБ"</t>
  </si>
  <si>
    <t>ГБУЗ КО "Балтийская ЦРБ"</t>
  </si>
  <si>
    <t>ГБУЗ КО "Гвардейская ЦРБ"</t>
  </si>
  <si>
    <t>ГБУЗ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</si>
  <si>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</si>
  <si>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</si>
  <si>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</si>
  <si>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</si>
  <si>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</si>
  <si>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"МРБ №1"</t>
  </si>
  <si>
    <t>ГБУЗ КО "Неманская ЦРБ"</t>
  </si>
  <si>
    <t>ГБУЗ КО "Нестеровская ЦРБ"</t>
  </si>
  <si>
    <t>ГБУЗ КО "Озерская ЦРБ"</t>
  </si>
  <si>
    <t>ГБУЗ КО "Полесская  ЦРБ"</t>
  </si>
  <si>
    <t>ГБУЗ КО "Правдинская  ЦРБ"</t>
  </si>
  <si>
    <t>ГБУЗ КО "Светловская ЦРБ"</t>
  </si>
  <si>
    <t>ГБУЗ КО "Славская  ЦРБ"</t>
  </si>
  <si>
    <t>ГБУЗ КО "Советская ЦГБ"</t>
  </si>
  <si>
    <t>ГБУЗ КО "Черняховская  ЦРБ"</t>
  </si>
  <si>
    <t>ИТОГО:</t>
  </si>
  <si>
    <t xml:space="preserve">в т.ч. 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</si>
  <si>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Оплата за единицу объема медицинской помощи</t>
  </si>
  <si>
    <t>ГБУЗ "ОКБ КО"</t>
  </si>
  <si>
    <t>ГБУЗ "ДОБ КО"</t>
  </si>
  <si>
    <t>ГБУЗ "ЦОЗМП КО"</t>
  </si>
  <si>
    <t>ГБУЗ КО "ГД СП"</t>
  </si>
  <si>
    <t>ГАУЗ "ОСП КО"</t>
  </si>
  <si>
    <t>ГБУЗ КО "Советская СП"</t>
  </si>
  <si>
    <t>ВСЕГО:</t>
  </si>
  <si>
    <t>ТП</t>
  </si>
  <si>
    <t>откл.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</si>
  <si>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</si>
  <si>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</si>
  <si>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</si>
  <si>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</si>
  <si>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ЦРБ-</t>
  </si>
  <si>
    <t>Центральная районная больница</t>
  </si>
  <si>
    <t>ЦГБ-</t>
  </si>
  <si>
    <t>Центральная городская больница</t>
  </si>
  <si>
    <t>МП -</t>
  </si>
  <si>
    <t>Медицинская помощь</t>
  </si>
  <si>
    <t>СП -</t>
  </si>
  <si>
    <t>Стоматологическая поликлиника</t>
  </si>
  <si>
    <t>МРБ -</t>
  </si>
  <si>
    <t>Межрайонная больница</t>
  </si>
  <si>
    <t>ОМП -</t>
  </si>
  <si>
    <t>Объемы медицинской помощи</t>
  </si>
  <si>
    <t>ОФС -</t>
  </si>
  <si>
    <t>Объемы финансовых средств</t>
  </si>
  <si>
    <t xml:space="preserve">Объёмы оказания амбулаторной  медицинской помощи и объемы финансовых средств в разрезе медицинских организаций в системе обязательного медицинского страхования  в рамках территориальной Программы ОМС на  2025 год </t>
  </si>
  <si>
    <t>к Выписке из Протокола заседания № 13</t>
  </si>
  <si>
    <t>Комиссии от 27.12.2024 года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</si>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</sst>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b/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 tint="-0.1499984740745262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14999847407452621"/>
      </bottom>
      <diagonal/>
    </border>
    <border>
      <left style="thin">
        <color indexed="64"/>
      </left>
      <right/>
      <top style="medium">
        <color indexed="64"/>
      </top>
      <bottom style="thin">
        <color theme="0" tint="-0.14999847407452621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1499984740745262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14999847407452621"/>
      </bottom>
      <diagonal/>
    </border>
    <border>
      <left style="medium">
        <color indexed="64"/>
      </left>
      <right/>
      <top style="thin">
        <color theme="0" tint="-0.14999847407452621"/>
      </top>
      <bottom style="thin">
        <color theme="0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indexed="64"/>
      </right>
      <top/>
      <bottom style="thin">
        <color theme="0" tint="-0.14999847407452621"/>
      </bottom>
      <diagonal/>
    </border>
    <border>
      <left/>
      <right style="medium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medium">
        <color indexed="64"/>
      </left>
      <right/>
      <top style="thin">
        <color theme="0" tint="-0.14999847407452621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theme="0" tint="-0.1499984740745262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theme="0" tint="-0.1499984740745262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4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/>
    </xf>
    <xf numFmtId="0" fontId="5" fillId="0" borderId="4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5" fillId="0" borderId="22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top"/>
    </xf>
    <xf numFmtId="0" fontId="7" fillId="0" borderId="27" xfId="0" applyFont="1" applyBorder="1" applyAlignment="1">
      <alignment vertical="top"/>
    </xf>
    <xf numFmtId="0" fontId="7" fillId="0" borderId="28" xfId="0" applyFont="1" applyBorder="1" applyAlignment="1">
      <alignment vertical="top"/>
    </xf>
    <xf numFmtId="0" fontId="5" fillId="0" borderId="29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30" xfId="0" applyFont="1" applyBorder="1" applyAlignment="1">
      <alignment vertical="top" wrapText="1"/>
    </xf>
    <xf numFmtId="4" fontId="6" fillId="0" borderId="31" xfId="0" applyNumberFormat="1" applyFont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4" fontId="5" fillId="0" borderId="30" xfId="0" applyNumberFormat="1" applyFont="1" applyBorder="1" applyAlignment="1">
      <alignment horizontal="center" vertical="center"/>
    </xf>
    <xf numFmtId="4" fontId="5" fillId="0" borderId="33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/>
    </xf>
    <xf numFmtId="4" fontId="5" fillId="0" borderId="34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0" borderId="35" xfId="0" applyFont="1" applyBorder="1" applyAlignment="1">
      <alignment horizontal="center" vertical="top"/>
    </xf>
    <xf numFmtId="0" fontId="5" fillId="0" borderId="36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4" fontId="6" fillId="0" borderId="37" xfId="0" applyNumberFormat="1" applyFont="1" applyBorder="1" applyAlignment="1">
      <alignment horizontal="center" vertical="center"/>
    </xf>
    <xf numFmtId="3" fontId="5" fillId="0" borderId="38" xfId="0" applyNumberFormat="1" applyFont="1" applyBorder="1" applyAlignment="1">
      <alignment horizontal="center" vertical="center"/>
    </xf>
    <xf numFmtId="4" fontId="5" fillId="0" borderId="39" xfId="0" applyNumberFormat="1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41" xfId="0" applyNumberFormat="1" applyFont="1" applyBorder="1" applyAlignment="1">
      <alignment horizontal="center" vertical="center"/>
    </xf>
    <xf numFmtId="4" fontId="5" fillId="0" borderId="42" xfId="0" applyNumberFormat="1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top"/>
    </xf>
    <xf numFmtId="0" fontId="5" fillId="0" borderId="44" xfId="0" applyFont="1" applyBorder="1" applyAlignment="1">
      <alignment vertical="top" wrapText="1"/>
    </xf>
    <xf numFmtId="3" fontId="5" fillId="0" borderId="43" xfId="0" applyNumberFormat="1" applyFont="1" applyBorder="1" applyAlignment="1">
      <alignment horizontal="center" vertical="center"/>
    </xf>
    <xf numFmtId="4" fontId="5" fillId="0" borderId="44" xfId="0" applyNumberFormat="1" applyFont="1" applyBorder="1" applyAlignment="1">
      <alignment horizontal="center" vertical="center"/>
    </xf>
    <xf numFmtId="3" fontId="5" fillId="0" borderId="39" xfId="0" applyNumberFormat="1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top"/>
    </xf>
    <xf numFmtId="4" fontId="6" fillId="0" borderId="17" xfId="0" applyNumberFormat="1" applyFont="1" applyBorder="1" applyAlignment="1">
      <alignment horizontal="center" vertical="center"/>
    </xf>
    <xf numFmtId="3" fontId="5" fillId="0" borderId="46" xfId="0" applyNumberFormat="1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center" vertical="center"/>
    </xf>
    <xf numFmtId="4" fontId="5" fillId="0" borderId="47" xfId="0" applyNumberFormat="1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top"/>
    </xf>
    <xf numFmtId="0" fontId="6" fillId="0" borderId="49" xfId="0" applyFont="1" applyBorder="1" applyAlignment="1">
      <alignment vertical="top"/>
    </xf>
    <xf numFmtId="4" fontId="6" fillId="0" borderId="21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4" fontId="6" fillId="0" borderId="49" xfId="0" applyNumberFormat="1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4" fontId="6" fillId="0" borderId="50" xfId="0" applyNumberFormat="1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4" fontId="6" fillId="0" borderId="47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5" fillId="0" borderId="5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53" xfId="0" applyFont="1" applyBorder="1" applyAlignment="1">
      <alignment vertical="top"/>
    </xf>
    <xf numFmtId="4" fontId="5" fillId="0" borderId="54" xfId="0" applyNumberFormat="1" applyFont="1" applyBorder="1" applyAlignment="1">
      <alignment horizontal="center" vertical="center"/>
    </xf>
    <xf numFmtId="3" fontId="5" fillId="0" borderId="55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3" fontId="5" fillId="0" borderId="56" xfId="0" applyNumberFormat="1" applyFont="1" applyBorder="1" applyAlignment="1">
      <alignment horizontal="center" vertical="center"/>
    </xf>
    <xf numFmtId="4" fontId="5" fillId="0" borderId="53" xfId="0" applyNumberFormat="1" applyFont="1" applyBorder="1" applyAlignment="1">
      <alignment horizontal="center" vertical="center"/>
    </xf>
    <xf numFmtId="4" fontId="5" fillId="0" borderId="55" xfId="0" applyNumberFormat="1" applyFont="1" applyBorder="1" applyAlignment="1">
      <alignment horizontal="center" vertical="center"/>
    </xf>
    <xf numFmtId="4" fontId="5" fillId="0" borderId="5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top"/>
    </xf>
    <xf numFmtId="0" fontId="7" fillId="0" borderId="57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5" fillId="0" borderId="58" xfId="0" applyFont="1" applyBorder="1" applyAlignment="1">
      <alignment horizontal="center" vertical="top"/>
    </xf>
    <xf numFmtId="0" fontId="5" fillId="0" borderId="59" xfId="0" applyFont="1" applyBorder="1" applyAlignment="1">
      <alignment horizontal="center" vertical="top"/>
    </xf>
    <xf numFmtId="3" fontId="6" fillId="0" borderId="38" xfId="0" applyNumberFormat="1" applyFont="1" applyBorder="1" applyAlignment="1">
      <alignment horizontal="center" vertical="center"/>
    </xf>
    <xf numFmtId="4" fontId="6" fillId="0" borderId="39" xfId="0" applyNumberFormat="1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top"/>
    </xf>
    <xf numFmtId="4" fontId="6" fillId="0" borderId="61" xfId="0" applyNumberFormat="1" applyFont="1" applyBorder="1" applyAlignment="1">
      <alignment horizontal="center" vertical="center"/>
    </xf>
    <xf numFmtId="3" fontId="5" fillId="0" borderId="62" xfId="0" applyNumberFormat="1" applyFont="1" applyBorder="1" applyAlignment="1">
      <alignment horizontal="center" vertical="center"/>
    </xf>
    <xf numFmtId="4" fontId="5" fillId="0" borderId="63" xfId="0" applyNumberFormat="1" applyFont="1" applyBorder="1" applyAlignment="1">
      <alignment horizontal="center" vertical="center"/>
    </xf>
    <xf numFmtId="3" fontId="5" fillId="0" borderId="60" xfId="0" applyNumberFormat="1" applyFont="1" applyBorder="1" applyAlignment="1">
      <alignment horizontal="center" vertical="center"/>
    </xf>
    <xf numFmtId="4" fontId="5" fillId="0" borderId="64" xfId="0" applyNumberFormat="1" applyFont="1" applyBorder="1" applyAlignment="1">
      <alignment horizontal="center" vertical="center"/>
    </xf>
    <xf numFmtId="4" fontId="5" fillId="0" borderId="65" xfId="0" applyNumberFormat="1" applyFont="1" applyBorder="1" applyAlignment="1">
      <alignment horizontal="center" vertical="center"/>
    </xf>
    <xf numFmtId="4" fontId="5" fillId="0" borderId="66" xfId="0" applyNumberFormat="1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top"/>
    </xf>
    <xf numFmtId="0" fontId="6" fillId="0" borderId="62" xfId="0" applyFont="1" applyBorder="1" applyAlignment="1">
      <alignment horizontal="center" vertical="top"/>
    </xf>
    <xf numFmtId="0" fontId="6" fillId="0" borderId="68" xfId="0" applyFont="1" applyBorder="1" applyAlignment="1">
      <alignment vertical="top"/>
    </xf>
    <xf numFmtId="3" fontId="6" fillId="0" borderId="62" xfId="0" applyNumberFormat="1" applyFont="1" applyBorder="1" applyAlignment="1">
      <alignment horizontal="center" vertical="center"/>
    </xf>
    <xf numFmtId="4" fontId="6" fillId="0" borderId="63" xfId="0" applyNumberFormat="1" applyFont="1" applyBorder="1" applyAlignment="1">
      <alignment horizontal="center" vertical="center"/>
    </xf>
    <xf numFmtId="4" fontId="6" fillId="0" borderId="65" xfId="0" applyNumberFormat="1" applyFont="1" applyBorder="1" applyAlignment="1">
      <alignment horizontal="center" vertical="center"/>
    </xf>
    <xf numFmtId="3" fontId="6" fillId="0" borderId="63" xfId="0" applyNumberFormat="1" applyFont="1" applyBorder="1" applyAlignment="1">
      <alignment horizontal="center" vertical="center"/>
    </xf>
    <xf numFmtId="4" fontId="6" fillId="0" borderId="66" xfId="0" applyNumberFormat="1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5" fillId="0" borderId="69" xfId="0" applyFont="1" applyBorder="1" applyAlignment="1">
      <alignment horizontal="center" vertical="top"/>
    </xf>
    <xf numFmtId="0" fontId="5" fillId="0" borderId="70" xfId="0" applyFont="1" applyBorder="1" applyAlignment="1">
      <alignment horizontal="center" vertical="top"/>
    </xf>
    <xf numFmtId="0" fontId="6" fillId="0" borderId="71" xfId="0" applyFont="1" applyBorder="1" applyAlignment="1">
      <alignment vertical="top"/>
    </xf>
    <xf numFmtId="164" fontId="6" fillId="0" borderId="25" xfId="0" applyNumberFormat="1" applyFont="1" applyBorder="1" applyAlignment="1">
      <alignment horizontal="center" vertical="center"/>
    </xf>
    <xf numFmtId="3" fontId="6" fillId="0" borderId="70" xfId="0" applyNumberFormat="1" applyFont="1" applyBorder="1" applyAlignment="1">
      <alignment horizontal="center" vertical="center"/>
    </xf>
    <xf numFmtId="4" fontId="6" fillId="0" borderId="71" xfId="0" applyNumberFormat="1" applyFont="1" applyBorder="1" applyAlignment="1">
      <alignment horizontal="center" vertical="center"/>
    </xf>
    <xf numFmtId="4" fontId="6" fillId="0" borderId="72" xfId="0" applyNumberFormat="1" applyFont="1" applyBorder="1" applyAlignment="1">
      <alignment horizontal="center" vertical="center"/>
    </xf>
    <xf numFmtId="4" fontId="6" fillId="0" borderId="73" xfId="0" applyNumberFormat="1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4" fontId="11" fillId="0" borderId="37" xfId="0" applyNumberFormat="1" applyFont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top"/>
    </xf>
    <xf numFmtId="4" fontId="12" fillId="0" borderId="0" xfId="0" applyNumberFormat="1" applyFont="1" applyAlignment="1">
      <alignment horizontal="center" vertical="top"/>
    </xf>
    <xf numFmtId="3" fontId="12" fillId="0" borderId="0" xfId="0" applyNumberFormat="1" applyFont="1" applyAlignment="1">
      <alignment horizontal="center" vertical="top"/>
    </xf>
    <xf numFmtId="0" fontId="5" fillId="0" borderId="0" xfId="1" applyFont="1" applyAlignment="1">
      <alignment vertical="top"/>
    </xf>
    <xf numFmtId="0" fontId="9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 xr:uid="{3CD490F1-EFF3-4EB2-A81D-3182580CB2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CE4B9-D016-4048-942A-3B31F8B15C3E}">
  <sheetPr>
    <pageSetUpPr fitToPage="1"/>
  </sheetPr>
  <dimension ref="A1:AN65"/>
  <sheetViews>
    <sheetView tabSelected="1" zoomScale="86" zoomScaleNormal="86" workbookViewId="0">
      <pane xSplit="4" ySplit="11" topLeftCell="I12" activePane="bottomRight" state="frozen"/>
      <selection pane="topRight" activeCell="E1" sqref="E1"/>
      <selection pane="bottomLeft" activeCell="A12" sqref="A12"/>
      <selection pane="bottomRight" activeCell="AJ2" sqref="AJ2"/>
    </sheetView>
  </sheetViews>
  <sheetFormatPr defaultColWidth="9.140625" defaultRowHeight="15" outlineLevelRow="1" x14ac:dyDescent="0.25"/>
  <cols>
    <col min="1" max="1" width="7.7109375" style="1" customWidth="1"/>
    <col min="2" max="2" width="11.28515625" style="2" hidden="1" customWidth="1"/>
    <col min="3" max="3" width="31.28515625" style="1" customWidth="1"/>
    <col min="4" max="4" width="13" style="1" customWidth="1"/>
    <col min="5" max="5" width="7.42578125" style="3" customWidth="1"/>
    <col min="6" max="6" width="10.28515625" style="3" customWidth="1"/>
    <col min="7" max="7" width="7.42578125" style="3" customWidth="1"/>
    <col min="8" max="8" width="10.28515625" style="3" customWidth="1"/>
    <col min="9" max="9" width="7.42578125" style="3" customWidth="1"/>
    <col min="10" max="10" width="10.28515625" style="3" customWidth="1"/>
    <col min="11" max="11" width="7.42578125" style="3" customWidth="1"/>
    <col min="12" max="12" width="10.28515625" style="3" customWidth="1"/>
    <col min="13" max="13" width="8.5703125" style="3" customWidth="1"/>
    <col min="14" max="14" width="10.28515625" style="3" customWidth="1"/>
    <col min="15" max="15" width="7.42578125" style="3" customWidth="1"/>
    <col min="16" max="16" width="10.28515625" style="3" customWidth="1"/>
    <col min="17" max="17" width="7.42578125" style="3" customWidth="1"/>
    <col min="18" max="18" width="11.7109375" style="3" customWidth="1"/>
    <col min="19" max="19" width="8.5703125" style="3" customWidth="1"/>
    <col min="20" max="20" width="10.28515625" style="3" customWidth="1"/>
    <col min="21" max="21" width="9.42578125" style="3" customWidth="1"/>
    <col min="22" max="22" width="10.28515625" style="3" customWidth="1"/>
    <col min="23" max="23" width="7.42578125" style="3" customWidth="1"/>
    <col min="24" max="24" width="9.140625" style="3" customWidth="1"/>
    <col min="25" max="25" width="6.28515625" style="3" customWidth="1"/>
    <col min="26" max="26" width="10.28515625" style="3" customWidth="1"/>
    <col min="27" max="27" width="6.28515625" style="3" customWidth="1"/>
    <col min="28" max="28" width="9.140625" style="3" customWidth="1"/>
    <col min="29" max="29" width="7.42578125" style="3" customWidth="1"/>
    <col min="30" max="30" width="10.28515625" style="3" customWidth="1"/>
    <col min="31" max="31" width="8" style="3" customWidth="1"/>
    <col min="32" max="32" width="9.140625" style="3" customWidth="1"/>
    <col min="33" max="33" width="6.28515625" style="3" customWidth="1"/>
    <col min="34" max="34" width="9.140625" style="3" customWidth="1"/>
    <col min="35" max="35" width="9.28515625" style="3" customWidth="1"/>
    <col min="36" max="36" width="11.140625" style="3" customWidth="1"/>
    <col min="37" max="37" width="0" style="1" hidden="1" customWidth="1"/>
    <col min="38" max="38" width="13.28515625" style="1" hidden="1" customWidth="1"/>
    <col min="39" max="39" width="19.42578125" style="2" hidden="1" customWidth="1"/>
    <col min="40" max="16384" width="9.140625" style="1"/>
  </cols>
  <sheetData>
    <row r="1" spans="1:39" ht="15.75" customHeight="1" x14ac:dyDescent="0.25">
      <c r="AJ1" s="4" t="s">
        <v>86</v>
      </c>
      <c r="AK1" s="5"/>
      <c r="AL1" s="6" t="s">
        <v>0</v>
      </c>
      <c r="AM1" s="7"/>
    </row>
    <row r="2" spans="1:39" ht="15.75" customHeight="1" x14ac:dyDescent="0.25">
      <c r="AJ2" s="4" t="s">
        <v>84</v>
      </c>
      <c r="AK2" s="5"/>
      <c r="AL2" s="6"/>
      <c r="AM2" s="7"/>
    </row>
    <row r="3" spans="1:39" ht="15.75" customHeight="1" x14ac:dyDescent="0.25">
      <c r="AJ3" s="4" t="s">
        <v>85</v>
      </c>
      <c r="AK3" s="5"/>
      <c r="AL3" s="6"/>
      <c r="AM3" s="8"/>
    </row>
    <row r="4" spans="1:39" ht="14.25" customHeight="1" x14ac:dyDescent="0.25"/>
    <row r="5" spans="1:39" ht="33.75" customHeight="1" x14ac:dyDescent="0.25">
      <c r="A5" s="9" t="s">
        <v>83</v>
      </c>
    </row>
    <row r="6" spans="1:39" ht="20.25" customHeight="1" x14ac:dyDescent="0.25">
      <c r="K6" s="122"/>
      <c r="M6" s="123" t="s">
        <v>1</v>
      </c>
    </row>
    <row r="7" spans="1:39" ht="9.75" customHeight="1" thickBot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0"/>
      <c r="L7" s="11"/>
      <c r="M7" s="10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</row>
    <row r="8" spans="1:39" s="13" customFormat="1" ht="31.5" customHeight="1" x14ac:dyDescent="0.25">
      <c r="A8" s="127" t="s">
        <v>2</v>
      </c>
      <c r="B8" s="12"/>
      <c r="C8" s="129" t="s">
        <v>3</v>
      </c>
      <c r="D8" s="131" t="s">
        <v>4</v>
      </c>
      <c r="E8" s="124" t="s">
        <v>5</v>
      </c>
      <c r="F8" s="125"/>
      <c r="G8" s="125"/>
      <c r="H8" s="126"/>
      <c r="I8" s="124" t="s">
        <v>6</v>
      </c>
      <c r="J8" s="125"/>
      <c r="K8" s="125"/>
      <c r="L8" s="126"/>
      <c r="M8" s="124" t="s">
        <v>7</v>
      </c>
      <c r="N8" s="125"/>
      <c r="O8" s="125"/>
      <c r="P8" s="126"/>
      <c r="Q8" s="139" t="s">
        <v>8</v>
      </c>
      <c r="R8" s="140"/>
      <c r="S8" s="124" t="s">
        <v>9</v>
      </c>
      <c r="T8" s="125"/>
      <c r="U8" s="125"/>
      <c r="V8" s="126"/>
      <c r="W8" s="134" t="s">
        <v>10</v>
      </c>
      <c r="X8" s="134"/>
      <c r="Y8" s="141" t="s">
        <v>11</v>
      </c>
      <c r="Z8" s="141"/>
      <c r="AA8" s="133" t="s">
        <v>12</v>
      </c>
      <c r="AB8" s="129"/>
      <c r="AC8" s="139" t="s">
        <v>13</v>
      </c>
      <c r="AD8" s="142"/>
      <c r="AE8" s="142"/>
      <c r="AF8" s="140"/>
      <c r="AG8" s="133" t="s">
        <v>14</v>
      </c>
      <c r="AH8" s="134"/>
      <c r="AI8" s="135" t="s">
        <v>15</v>
      </c>
      <c r="AJ8" s="136"/>
      <c r="AM8" s="14"/>
    </row>
    <row r="9" spans="1:39" s="16" customFormat="1" x14ac:dyDescent="0.25">
      <c r="A9" s="128"/>
      <c r="B9" s="15"/>
      <c r="C9" s="130"/>
      <c r="D9" s="132"/>
      <c r="E9" s="137" t="s">
        <v>16</v>
      </c>
      <c r="F9" s="138"/>
      <c r="G9" s="137" t="s">
        <v>17</v>
      </c>
      <c r="H9" s="138" t="s">
        <v>18</v>
      </c>
      <c r="I9" s="137" t="s">
        <v>16</v>
      </c>
      <c r="J9" s="138"/>
      <c r="K9" s="137" t="s">
        <v>17</v>
      </c>
      <c r="L9" s="138" t="s">
        <v>18</v>
      </c>
      <c r="M9" s="137" t="s">
        <v>16</v>
      </c>
      <c r="N9" s="138"/>
      <c r="O9" s="137" t="s">
        <v>17</v>
      </c>
      <c r="P9" s="138" t="s">
        <v>18</v>
      </c>
      <c r="Q9" s="137" t="s">
        <v>16</v>
      </c>
      <c r="R9" s="138"/>
      <c r="S9" s="137" t="s">
        <v>16</v>
      </c>
      <c r="T9" s="138"/>
      <c r="U9" s="137" t="s">
        <v>17</v>
      </c>
      <c r="V9" s="138" t="s">
        <v>18</v>
      </c>
      <c r="W9" s="137" t="s">
        <v>16</v>
      </c>
      <c r="X9" s="138"/>
      <c r="Y9" s="137" t="s">
        <v>16</v>
      </c>
      <c r="Z9" s="138"/>
      <c r="AA9" s="137" t="s">
        <v>16</v>
      </c>
      <c r="AB9" s="138"/>
      <c r="AC9" s="137" t="s">
        <v>16</v>
      </c>
      <c r="AD9" s="138"/>
      <c r="AE9" s="137" t="s">
        <v>17</v>
      </c>
      <c r="AF9" s="138" t="s">
        <v>18</v>
      </c>
      <c r="AG9" s="137" t="s">
        <v>16</v>
      </c>
      <c r="AH9" s="138"/>
      <c r="AI9" s="143" t="s">
        <v>16</v>
      </c>
      <c r="AJ9" s="144"/>
      <c r="AM9" s="2"/>
    </row>
    <row r="10" spans="1:39" ht="35.25" customHeight="1" thickBot="1" x14ac:dyDescent="0.3">
      <c r="A10" s="128"/>
      <c r="B10" s="17" t="s">
        <v>19</v>
      </c>
      <c r="C10" s="130"/>
      <c r="D10" s="132"/>
      <c r="E10" s="18" t="s">
        <v>20</v>
      </c>
      <c r="F10" s="18" t="s">
        <v>21</v>
      </c>
      <c r="G10" s="18" t="s">
        <v>20</v>
      </c>
      <c r="H10" s="18" t="s">
        <v>21</v>
      </c>
      <c r="I10" s="18" t="s">
        <v>20</v>
      </c>
      <c r="J10" s="18" t="s">
        <v>21</v>
      </c>
      <c r="K10" s="18" t="s">
        <v>20</v>
      </c>
      <c r="L10" s="18" t="s">
        <v>21</v>
      </c>
      <c r="M10" s="18" t="s">
        <v>20</v>
      </c>
      <c r="N10" s="18" t="s">
        <v>21</v>
      </c>
      <c r="O10" s="18" t="s">
        <v>20</v>
      </c>
      <c r="P10" s="18" t="s">
        <v>21</v>
      </c>
      <c r="Q10" s="18" t="s">
        <v>20</v>
      </c>
      <c r="R10" s="18" t="s">
        <v>21</v>
      </c>
      <c r="S10" s="18" t="s">
        <v>20</v>
      </c>
      <c r="T10" s="18" t="s">
        <v>21</v>
      </c>
      <c r="U10" s="18" t="s">
        <v>20</v>
      </c>
      <c r="V10" s="18" t="s">
        <v>21</v>
      </c>
      <c r="W10" s="18" t="s">
        <v>20</v>
      </c>
      <c r="X10" s="18" t="s">
        <v>21</v>
      </c>
      <c r="Y10" s="18" t="s">
        <v>20</v>
      </c>
      <c r="Z10" s="18" t="s">
        <v>21</v>
      </c>
      <c r="AA10" s="18" t="s">
        <v>20</v>
      </c>
      <c r="AB10" s="18" t="s">
        <v>21</v>
      </c>
      <c r="AC10" s="18" t="s">
        <v>20</v>
      </c>
      <c r="AD10" s="18" t="s">
        <v>21</v>
      </c>
      <c r="AE10" s="18" t="s">
        <v>20</v>
      </c>
      <c r="AF10" s="18" t="s">
        <v>21</v>
      </c>
      <c r="AG10" s="18" t="s">
        <v>20</v>
      </c>
      <c r="AH10" s="18" t="s">
        <v>21</v>
      </c>
      <c r="AI10" s="19" t="s">
        <v>20</v>
      </c>
      <c r="AJ10" s="20" t="s">
        <v>21</v>
      </c>
    </row>
    <row r="11" spans="1:39" ht="22.5" customHeight="1" thickBot="1" x14ac:dyDescent="0.3">
      <c r="A11" s="21"/>
      <c r="B11" s="22"/>
      <c r="C11" s="22" t="s">
        <v>22</v>
      </c>
      <c r="D11" s="23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3"/>
    </row>
    <row r="12" spans="1:39" ht="16.5" customHeight="1" x14ac:dyDescent="0.25">
      <c r="A12" s="24">
        <v>1</v>
      </c>
      <c r="B12" s="25">
        <v>390650</v>
      </c>
      <c r="C12" s="26" t="s">
        <v>23</v>
      </c>
      <c r="D12" s="27">
        <f t="shared" ref="D12:D41" si="0">F12+H12+J12+L12+N12+P12+R12+T12+V12+X12+Z12+AB12+AD12+AF12+AH12+AJ12</f>
        <v>82577.512000000002</v>
      </c>
      <c r="E12" s="28">
        <v>0</v>
      </c>
      <c r="F12" s="29">
        <v>0</v>
      </c>
      <c r="G12" s="28">
        <v>0</v>
      </c>
      <c r="H12" s="29">
        <v>0</v>
      </c>
      <c r="I12" s="39">
        <v>0</v>
      </c>
      <c r="J12" s="40">
        <v>0</v>
      </c>
      <c r="K12" s="39">
        <v>0</v>
      </c>
      <c r="L12" s="40">
        <v>0</v>
      </c>
      <c r="M12" s="28">
        <v>93617</v>
      </c>
      <c r="N12" s="29">
        <v>36791.481</v>
      </c>
      <c r="O12" s="28">
        <v>22910</v>
      </c>
      <c r="P12" s="29">
        <v>39027.184999999998</v>
      </c>
      <c r="Q12" s="28"/>
      <c r="R12" s="29"/>
      <c r="S12" s="28">
        <v>0</v>
      </c>
      <c r="T12" s="29">
        <v>0</v>
      </c>
      <c r="U12" s="28">
        <v>0</v>
      </c>
      <c r="V12" s="29">
        <v>0</v>
      </c>
      <c r="W12" s="28">
        <v>0</v>
      </c>
      <c r="X12" s="29">
        <v>0</v>
      </c>
      <c r="Y12" s="28">
        <v>0</v>
      </c>
      <c r="Z12" s="29">
        <v>0</v>
      </c>
      <c r="AA12" s="28"/>
      <c r="AB12" s="29"/>
      <c r="AC12" s="28"/>
      <c r="AD12" s="29"/>
      <c r="AE12" s="28"/>
      <c r="AF12" s="29"/>
      <c r="AG12" s="28">
        <v>1136</v>
      </c>
      <c r="AH12" s="30">
        <v>641.49920000000009</v>
      </c>
      <c r="AI12" s="31">
        <v>3240</v>
      </c>
      <c r="AJ12" s="32">
        <v>6117.3468000000003</v>
      </c>
      <c r="AL12" s="33">
        <v>59265.065999999999</v>
      </c>
      <c r="AM12" s="34">
        <f t="shared" ref="AM12:AM42" si="1">D12-AL12</f>
        <v>23312.446000000004</v>
      </c>
    </row>
    <row r="13" spans="1:39" ht="16.5" customHeight="1" x14ac:dyDescent="0.25">
      <c r="A13" s="35">
        <v>2</v>
      </c>
      <c r="B13" s="36">
        <v>391150</v>
      </c>
      <c r="C13" s="37" t="s">
        <v>24</v>
      </c>
      <c r="D13" s="38">
        <f t="shared" si="0"/>
        <v>65995.036259999993</v>
      </c>
      <c r="E13" s="39">
        <v>0</v>
      </c>
      <c r="F13" s="40">
        <v>0</v>
      </c>
      <c r="G13" s="39">
        <v>0</v>
      </c>
      <c r="H13" s="40">
        <v>0</v>
      </c>
      <c r="I13" s="39">
        <v>0</v>
      </c>
      <c r="J13" s="40">
        <v>0</v>
      </c>
      <c r="K13" s="39">
        <v>0</v>
      </c>
      <c r="L13" s="40">
        <v>0</v>
      </c>
      <c r="M13" s="39">
        <v>0</v>
      </c>
      <c r="N13" s="40">
        <v>0</v>
      </c>
      <c r="O13" s="39">
        <v>0</v>
      </c>
      <c r="P13" s="40">
        <v>0</v>
      </c>
      <c r="Q13" s="41"/>
      <c r="R13" s="42"/>
      <c r="S13" s="39">
        <v>58783</v>
      </c>
      <c r="T13" s="40">
        <v>30349.662899999999</v>
      </c>
      <c r="U13" s="39">
        <v>14808</v>
      </c>
      <c r="V13" s="40">
        <v>35645.373359999998</v>
      </c>
      <c r="W13" s="39">
        <v>0</v>
      </c>
      <c r="X13" s="40">
        <v>0</v>
      </c>
      <c r="Y13" s="39">
        <v>0</v>
      </c>
      <c r="Z13" s="40">
        <v>0</v>
      </c>
      <c r="AA13" s="39"/>
      <c r="AB13" s="40"/>
      <c r="AC13" s="39"/>
      <c r="AD13" s="40"/>
      <c r="AE13" s="39"/>
      <c r="AF13" s="40"/>
      <c r="AG13" s="39">
        <v>0</v>
      </c>
      <c r="AH13" s="43">
        <v>0</v>
      </c>
      <c r="AI13" s="40">
        <v>0</v>
      </c>
      <c r="AJ13" s="44">
        <v>0</v>
      </c>
      <c r="AL13" s="33">
        <v>52068.746579999999</v>
      </c>
      <c r="AM13" s="34">
        <f t="shared" si="1"/>
        <v>13926.289679999994</v>
      </c>
    </row>
    <row r="14" spans="1:39" ht="16.5" customHeight="1" x14ac:dyDescent="0.25">
      <c r="A14" s="35">
        <v>3</v>
      </c>
      <c r="B14" s="36">
        <v>391160</v>
      </c>
      <c r="C14" s="37" t="s">
        <v>25</v>
      </c>
      <c r="D14" s="38">
        <f t="shared" si="0"/>
        <v>5641.1316299999999</v>
      </c>
      <c r="E14" s="39">
        <v>0</v>
      </c>
      <c r="F14" s="40">
        <v>0</v>
      </c>
      <c r="G14" s="39">
        <v>0</v>
      </c>
      <c r="H14" s="40">
        <v>0</v>
      </c>
      <c r="I14" s="39">
        <v>0</v>
      </c>
      <c r="J14" s="40">
        <v>0</v>
      </c>
      <c r="K14" s="39">
        <v>0</v>
      </c>
      <c r="L14" s="40">
        <v>0</v>
      </c>
      <c r="M14" s="39">
        <v>0</v>
      </c>
      <c r="N14" s="40">
        <v>0</v>
      </c>
      <c r="O14" s="39">
        <v>0</v>
      </c>
      <c r="P14" s="40">
        <v>0</v>
      </c>
      <c r="Q14" s="41"/>
      <c r="R14" s="42"/>
      <c r="S14" s="39">
        <v>6320</v>
      </c>
      <c r="T14" s="40">
        <v>3621.5159999999996</v>
      </c>
      <c r="U14" s="39">
        <v>839</v>
      </c>
      <c r="V14" s="40">
        <v>2019.61563</v>
      </c>
      <c r="W14" s="39">
        <v>0</v>
      </c>
      <c r="X14" s="40">
        <v>0</v>
      </c>
      <c r="Y14" s="39">
        <v>0</v>
      </c>
      <c r="Z14" s="40">
        <v>0</v>
      </c>
      <c r="AA14" s="39"/>
      <c r="AB14" s="40"/>
      <c r="AC14" s="39"/>
      <c r="AD14" s="40"/>
      <c r="AE14" s="39"/>
      <c r="AF14" s="40"/>
      <c r="AG14" s="39">
        <v>0</v>
      </c>
      <c r="AH14" s="43">
        <v>0</v>
      </c>
      <c r="AI14" s="40">
        <v>0</v>
      </c>
      <c r="AJ14" s="44">
        <v>0</v>
      </c>
      <c r="AL14" s="33">
        <v>3306.4351200000001</v>
      </c>
      <c r="AM14" s="34">
        <f t="shared" si="1"/>
        <v>2334.6965099999998</v>
      </c>
    </row>
    <row r="15" spans="1:39" ht="16.5" customHeight="1" x14ac:dyDescent="0.25">
      <c r="A15" s="35">
        <v>4</v>
      </c>
      <c r="B15" s="45">
        <v>391240</v>
      </c>
      <c r="C15" s="46" t="s">
        <v>26</v>
      </c>
      <c r="D15" s="38">
        <f t="shared" si="0"/>
        <v>71943.891000000003</v>
      </c>
      <c r="E15" s="39">
        <v>0</v>
      </c>
      <c r="F15" s="40">
        <v>0</v>
      </c>
      <c r="G15" s="39">
        <v>0</v>
      </c>
      <c r="H15" s="34">
        <v>0</v>
      </c>
      <c r="I15" s="39">
        <v>79529</v>
      </c>
      <c r="J15" s="40">
        <v>29313.974099999996</v>
      </c>
      <c r="K15" s="39">
        <v>19455</v>
      </c>
      <c r="L15" s="40">
        <v>39213.498</v>
      </c>
      <c r="M15" s="39">
        <v>0</v>
      </c>
      <c r="N15" s="34">
        <v>0</v>
      </c>
      <c r="O15" s="39">
        <v>0</v>
      </c>
      <c r="P15" s="40">
        <v>0</v>
      </c>
      <c r="Q15" s="47"/>
      <c r="R15" s="48"/>
      <c r="S15" s="39">
        <v>0</v>
      </c>
      <c r="T15" s="34">
        <v>0</v>
      </c>
      <c r="U15" s="39">
        <v>0</v>
      </c>
      <c r="V15" s="34">
        <v>0</v>
      </c>
      <c r="W15" s="39">
        <v>0</v>
      </c>
      <c r="X15" s="40">
        <v>0</v>
      </c>
      <c r="Y15" s="39">
        <v>0</v>
      </c>
      <c r="Z15" s="40">
        <v>0</v>
      </c>
      <c r="AA15" s="39"/>
      <c r="AB15" s="34"/>
      <c r="AC15" s="39"/>
      <c r="AD15" s="40"/>
      <c r="AE15" s="39"/>
      <c r="AF15" s="40"/>
      <c r="AG15" s="39">
        <v>2439</v>
      </c>
      <c r="AH15" s="43">
        <v>1377.3033</v>
      </c>
      <c r="AI15" s="49">
        <v>1080</v>
      </c>
      <c r="AJ15" s="44">
        <v>2039.1155999999999</v>
      </c>
      <c r="AL15" s="33">
        <v>55460.455399999999</v>
      </c>
      <c r="AM15" s="34">
        <f t="shared" si="1"/>
        <v>16483.435600000004</v>
      </c>
    </row>
    <row r="16" spans="1:39" ht="16.5" customHeight="1" x14ac:dyDescent="0.25">
      <c r="A16" s="35">
        <v>5</v>
      </c>
      <c r="B16" s="36">
        <v>391100</v>
      </c>
      <c r="C16" s="37" t="s">
        <v>27</v>
      </c>
      <c r="D16" s="38">
        <f t="shared" si="0"/>
        <v>120888.43912</v>
      </c>
      <c r="E16" s="39">
        <v>0</v>
      </c>
      <c r="F16" s="40">
        <v>0</v>
      </c>
      <c r="G16" s="39">
        <v>0</v>
      </c>
      <c r="H16" s="40">
        <v>0</v>
      </c>
      <c r="I16" s="39">
        <v>0</v>
      </c>
      <c r="J16" s="40">
        <v>0</v>
      </c>
      <c r="K16" s="39">
        <v>0</v>
      </c>
      <c r="L16" s="40">
        <v>0</v>
      </c>
      <c r="M16" s="39">
        <v>0</v>
      </c>
      <c r="N16" s="40">
        <v>0</v>
      </c>
      <c r="O16" s="39">
        <v>0</v>
      </c>
      <c r="P16" s="40">
        <v>0</v>
      </c>
      <c r="Q16" s="39">
        <v>47996</v>
      </c>
      <c r="R16" s="42">
        <v>116883.21892</v>
      </c>
      <c r="S16" s="39">
        <v>0</v>
      </c>
      <c r="T16" s="40">
        <v>0</v>
      </c>
      <c r="U16" s="39">
        <v>0</v>
      </c>
      <c r="V16" s="40">
        <v>0</v>
      </c>
      <c r="W16" s="39">
        <v>0</v>
      </c>
      <c r="X16" s="40">
        <v>0</v>
      </c>
      <c r="Y16" s="39">
        <v>0</v>
      </c>
      <c r="Z16" s="40">
        <v>0</v>
      </c>
      <c r="AA16" s="39"/>
      <c r="AB16" s="40"/>
      <c r="AC16" s="39">
        <v>300</v>
      </c>
      <c r="AD16" s="40">
        <v>140.01</v>
      </c>
      <c r="AE16" s="39"/>
      <c r="AF16" s="40"/>
      <c r="AG16" s="39">
        <v>2331</v>
      </c>
      <c r="AH16" s="43">
        <v>1316.3157000000001</v>
      </c>
      <c r="AI16" s="49">
        <v>1350</v>
      </c>
      <c r="AJ16" s="44">
        <v>2548.8944999999999</v>
      </c>
      <c r="AL16" s="33">
        <v>99766.133100000006</v>
      </c>
      <c r="AM16" s="34">
        <f t="shared" si="1"/>
        <v>21122.306019999989</v>
      </c>
    </row>
    <row r="17" spans="1:39" ht="16.5" customHeight="1" x14ac:dyDescent="0.25">
      <c r="A17" s="35">
        <v>6</v>
      </c>
      <c r="B17" s="36">
        <v>390050</v>
      </c>
      <c r="C17" s="37" t="s">
        <v>28</v>
      </c>
      <c r="D17" s="38">
        <f t="shared" si="0"/>
        <v>26591.230499999998</v>
      </c>
      <c r="E17" s="39">
        <v>41571</v>
      </c>
      <c r="F17" s="40">
        <v>11968.290899999998</v>
      </c>
      <c r="G17" s="39">
        <v>10203</v>
      </c>
      <c r="H17" s="40">
        <v>14622.9396</v>
      </c>
      <c r="I17" s="39">
        <v>0</v>
      </c>
      <c r="J17" s="40">
        <v>0</v>
      </c>
      <c r="K17" s="39">
        <v>0</v>
      </c>
      <c r="L17" s="40">
        <v>0</v>
      </c>
      <c r="M17" s="39">
        <v>0</v>
      </c>
      <c r="N17" s="40">
        <v>0</v>
      </c>
      <c r="O17" s="39">
        <v>0</v>
      </c>
      <c r="P17" s="40">
        <v>0</v>
      </c>
      <c r="Q17" s="39"/>
      <c r="R17" s="40"/>
      <c r="S17" s="39">
        <v>0</v>
      </c>
      <c r="T17" s="40">
        <v>0</v>
      </c>
      <c r="U17" s="39">
        <v>0</v>
      </c>
      <c r="V17" s="40">
        <v>0</v>
      </c>
      <c r="W17" s="39">
        <v>0</v>
      </c>
      <c r="X17" s="40">
        <v>0</v>
      </c>
      <c r="Y17" s="39">
        <v>0</v>
      </c>
      <c r="Z17" s="40">
        <v>0</v>
      </c>
      <c r="AA17" s="39"/>
      <c r="AB17" s="40"/>
      <c r="AC17" s="39"/>
      <c r="AD17" s="40"/>
      <c r="AE17" s="39"/>
      <c r="AF17" s="40"/>
      <c r="AG17" s="39">
        <v>0</v>
      </c>
      <c r="AH17" s="43">
        <v>0</v>
      </c>
      <c r="AI17" s="40">
        <v>0</v>
      </c>
      <c r="AJ17" s="44">
        <v>0</v>
      </c>
      <c r="AL17" s="33">
        <v>20625.594599999997</v>
      </c>
      <c r="AM17" s="34">
        <f t="shared" si="1"/>
        <v>5965.6359000000011</v>
      </c>
    </row>
    <row r="18" spans="1:39" ht="16.5" customHeight="1" x14ac:dyDescent="0.25">
      <c r="A18" s="35">
        <v>7</v>
      </c>
      <c r="B18" s="36">
        <v>390100</v>
      </c>
      <c r="C18" s="37" t="s">
        <v>29</v>
      </c>
      <c r="D18" s="38">
        <f t="shared" si="0"/>
        <v>8950.752199999999</v>
      </c>
      <c r="E18" s="39">
        <v>0</v>
      </c>
      <c r="F18" s="40">
        <v>0</v>
      </c>
      <c r="G18" s="39">
        <v>0</v>
      </c>
      <c r="H18" s="40">
        <v>0</v>
      </c>
      <c r="I18" s="39">
        <v>0</v>
      </c>
      <c r="J18" s="40">
        <v>0</v>
      </c>
      <c r="K18" s="39">
        <v>0</v>
      </c>
      <c r="L18" s="40">
        <v>0</v>
      </c>
      <c r="M18" s="39">
        <v>0</v>
      </c>
      <c r="N18" s="40">
        <v>0</v>
      </c>
      <c r="O18" s="39">
        <v>0</v>
      </c>
      <c r="P18" s="40">
        <v>0</v>
      </c>
      <c r="Q18" s="41"/>
      <c r="R18" s="42"/>
      <c r="S18" s="39">
        <v>0</v>
      </c>
      <c r="T18" s="40">
        <v>0</v>
      </c>
      <c r="U18" s="39">
        <v>0</v>
      </c>
      <c r="V18" s="40">
        <v>0</v>
      </c>
      <c r="W18" s="39">
        <v>1118</v>
      </c>
      <c r="X18" s="40">
        <v>668.005</v>
      </c>
      <c r="Y18" s="39">
        <v>2792</v>
      </c>
      <c r="Z18" s="40">
        <v>8282.7471999999998</v>
      </c>
      <c r="AA18" s="39"/>
      <c r="AB18" s="40"/>
      <c r="AC18" s="39"/>
      <c r="AD18" s="40"/>
      <c r="AE18" s="39"/>
      <c r="AF18" s="40"/>
      <c r="AG18" s="39">
        <v>0</v>
      </c>
      <c r="AH18" s="43">
        <v>0</v>
      </c>
      <c r="AI18" s="40">
        <v>0</v>
      </c>
      <c r="AJ18" s="44">
        <v>0</v>
      </c>
      <c r="AL18" s="33">
        <v>9872.6990999999998</v>
      </c>
      <c r="AM18" s="34">
        <f t="shared" si="1"/>
        <v>-921.94690000000082</v>
      </c>
    </row>
    <row r="19" spans="1:39" ht="16.5" customHeight="1" x14ac:dyDescent="0.25">
      <c r="A19" s="35">
        <v>8</v>
      </c>
      <c r="B19" s="36">
        <v>390090</v>
      </c>
      <c r="C19" s="37" t="s">
        <v>30</v>
      </c>
      <c r="D19" s="38">
        <f t="shared" si="0"/>
        <v>926.72249999999997</v>
      </c>
      <c r="E19" s="39">
        <v>0</v>
      </c>
      <c r="F19" s="40">
        <v>0</v>
      </c>
      <c r="G19" s="39">
        <v>0</v>
      </c>
      <c r="H19" s="40">
        <v>0</v>
      </c>
      <c r="I19" s="39">
        <v>0</v>
      </c>
      <c r="J19" s="40">
        <v>0</v>
      </c>
      <c r="K19" s="39">
        <v>0</v>
      </c>
      <c r="L19" s="40">
        <v>0</v>
      </c>
      <c r="M19" s="39">
        <v>0</v>
      </c>
      <c r="N19" s="40">
        <v>0</v>
      </c>
      <c r="O19" s="39">
        <v>0</v>
      </c>
      <c r="P19" s="40">
        <v>0</v>
      </c>
      <c r="Q19" s="41"/>
      <c r="R19" s="42"/>
      <c r="S19" s="39">
        <v>0</v>
      </c>
      <c r="T19" s="40">
        <v>0</v>
      </c>
      <c r="U19" s="39">
        <v>0</v>
      </c>
      <c r="V19" s="40">
        <v>0</v>
      </c>
      <c r="W19" s="39">
        <v>1551</v>
      </c>
      <c r="X19" s="40">
        <v>926.72249999999997</v>
      </c>
      <c r="Y19" s="39">
        <v>0</v>
      </c>
      <c r="Z19" s="40">
        <v>0</v>
      </c>
      <c r="AA19" s="39"/>
      <c r="AB19" s="40"/>
      <c r="AC19" s="39"/>
      <c r="AD19" s="40"/>
      <c r="AE19" s="39"/>
      <c r="AF19" s="40"/>
      <c r="AG19" s="39">
        <v>0</v>
      </c>
      <c r="AH19" s="43">
        <v>0</v>
      </c>
      <c r="AI19" s="40">
        <v>0</v>
      </c>
      <c r="AJ19" s="44">
        <v>0</v>
      </c>
      <c r="AL19" s="33">
        <v>548.02720000000011</v>
      </c>
      <c r="AM19" s="34">
        <f t="shared" si="1"/>
        <v>378.69529999999986</v>
      </c>
    </row>
    <row r="20" spans="1:39" ht="16.5" customHeight="1" x14ac:dyDescent="0.25">
      <c r="A20" s="35">
        <v>9</v>
      </c>
      <c r="B20" s="36">
        <v>390400</v>
      </c>
      <c r="C20" s="37" t="s">
        <v>31</v>
      </c>
      <c r="D20" s="38">
        <f t="shared" si="0"/>
        <v>1353.9349999999999</v>
      </c>
      <c r="E20" s="39">
        <v>0</v>
      </c>
      <c r="F20" s="40">
        <v>0</v>
      </c>
      <c r="G20" s="39">
        <v>0</v>
      </c>
      <c r="H20" s="40">
        <v>0</v>
      </c>
      <c r="I20" s="39">
        <v>0</v>
      </c>
      <c r="J20" s="40">
        <v>0</v>
      </c>
      <c r="K20" s="39">
        <v>0</v>
      </c>
      <c r="L20" s="40">
        <v>0</v>
      </c>
      <c r="M20" s="39">
        <v>0</v>
      </c>
      <c r="N20" s="40">
        <v>0</v>
      </c>
      <c r="O20" s="39">
        <v>0</v>
      </c>
      <c r="P20" s="40">
        <v>0</v>
      </c>
      <c r="Q20" s="41"/>
      <c r="R20" s="42"/>
      <c r="S20" s="39">
        <v>0</v>
      </c>
      <c r="T20" s="40">
        <v>0</v>
      </c>
      <c r="U20" s="39">
        <v>0</v>
      </c>
      <c r="V20" s="40">
        <v>0</v>
      </c>
      <c r="W20" s="39">
        <v>2266</v>
      </c>
      <c r="X20" s="40">
        <v>1353.9349999999999</v>
      </c>
      <c r="Y20" s="39">
        <v>0</v>
      </c>
      <c r="Z20" s="40">
        <v>0</v>
      </c>
      <c r="AA20" s="39"/>
      <c r="AB20" s="40"/>
      <c r="AC20" s="39"/>
      <c r="AD20" s="40"/>
      <c r="AE20" s="39"/>
      <c r="AF20" s="40"/>
      <c r="AG20" s="39">
        <v>0</v>
      </c>
      <c r="AH20" s="43">
        <v>0</v>
      </c>
      <c r="AI20" s="49">
        <v>0</v>
      </c>
      <c r="AJ20" s="44">
        <v>0</v>
      </c>
      <c r="AL20" s="33">
        <v>1183.9631999999999</v>
      </c>
      <c r="AM20" s="34">
        <f t="shared" si="1"/>
        <v>169.97180000000003</v>
      </c>
    </row>
    <row r="21" spans="1:39" ht="16.5" customHeight="1" x14ac:dyDescent="0.25">
      <c r="A21" s="35">
        <v>10</v>
      </c>
      <c r="B21" s="36">
        <v>390110</v>
      </c>
      <c r="C21" s="37" t="s">
        <v>32</v>
      </c>
      <c r="D21" s="38">
        <f t="shared" si="0"/>
        <v>108.14749999999999</v>
      </c>
      <c r="E21" s="39">
        <v>0</v>
      </c>
      <c r="F21" s="40">
        <v>0</v>
      </c>
      <c r="G21" s="39">
        <v>0</v>
      </c>
      <c r="H21" s="40">
        <v>0</v>
      </c>
      <c r="I21" s="39">
        <v>0</v>
      </c>
      <c r="J21" s="40">
        <v>0</v>
      </c>
      <c r="K21" s="39">
        <v>0</v>
      </c>
      <c r="L21" s="40">
        <v>0</v>
      </c>
      <c r="M21" s="39">
        <v>0</v>
      </c>
      <c r="N21" s="40">
        <v>0</v>
      </c>
      <c r="O21" s="39">
        <v>0</v>
      </c>
      <c r="P21" s="40">
        <v>0</v>
      </c>
      <c r="Q21" s="41"/>
      <c r="R21" s="42"/>
      <c r="S21" s="39">
        <v>0</v>
      </c>
      <c r="T21" s="40">
        <v>0</v>
      </c>
      <c r="U21" s="39">
        <v>0</v>
      </c>
      <c r="V21" s="40">
        <v>0</v>
      </c>
      <c r="W21" s="39">
        <v>181</v>
      </c>
      <c r="X21" s="40">
        <v>108.14749999999999</v>
      </c>
      <c r="Y21" s="39">
        <v>0</v>
      </c>
      <c r="Z21" s="40">
        <v>0</v>
      </c>
      <c r="AA21" s="39"/>
      <c r="AB21" s="40"/>
      <c r="AC21" s="39"/>
      <c r="AD21" s="40"/>
      <c r="AE21" s="39"/>
      <c r="AF21" s="40"/>
      <c r="AG21" s="39">
        <v>0</v>
      </c>
      <c r="AH21" s="43">
        <v>0</v>
      </c>
      <c r="AI21" s="40">
        <v>0</v>
      </c>
      <c r="AJ21" s="44">
        <v>0</v>
      </c>
      <c r="AL21" s="33">
        <v>88.843999999999994</v>
      </c>
      <c r="AM21" s="34">
        <f t="shared" si="1"/>
        <v>19.3035</v>
      </c>
    </row>
    <row r="22" spans="1:39" ht="16.5" customHeight="1" x14ac:dyDescent="0.25">
      <c r="A22" s="35">
        <v>11</v>
      </c>
      <c r="B22" s="36">
        <v>390440</v>
      </c>
      <c r="C22" s="37" t="s">
        <v>33</v>
      </c>
      <c r="D22" s="38">
        <f t="shared" si="0"/>
        <v>2936.5605999999998</v>
      </c>
      <c r="E22" s="39">
        <v>0</v>
      </c>
      <c r="F22" s="40">
        <v>0</v>
      </c>
      <c r="G22" s="39">
        <v>0</v>
      </c>
      <c r="H22" s="40">
        <v>0</v>
      </c>
      <c r="I22" s="39">
        <v>0</v>
      </c>
      <c r="J22" s="40">
        <v>0</v>
      </c>
      <c r="K22" s="39">
        <v>0</v>
      </c>
      <c r="L22" s="40">
        <v>0</v>
      </c>
      <c r="M22" s="39">
        <v>0</v>
      </c>
      <c r="N22" s="40">
        <v>0</v>
      </c>
      <c r="O22" s="39">
        <v>0</v>
      </c>
      <c r="P22" s="40">
        <v>0</v>
      </c>
      <c r="Q22" s="41"/>
      <c r="R22" s="42"/>
      <c r="S22" s="39">
        <v>0</v>
      </c>
      <c r="T22" s="40">
        <v>0</v>
      </c>
      <c r="U22" s="39">
        <v>0</v>
      </c>
      <c r="V22" s="40">
        <v>0</v>
      </c>
      <c r="W22" s="39">
        <v>1502</v>
      </c>
      <c r="X22" s="40">
        <v>897.44500000000005</v>
      </c>
      <c r="Y22" s="39">
        <v>0</v>
      </c>
      <c r="Z22" s="40">
        <v>0</v>
      </c>
      <c r="AA22" s="39"/>
      <c r="AB22" s="40"/>
      <c r="AC22" s="39"/>
      <c r="AD22" s="40"/>
      <c r="AE22" s="39"/>
      <c r="AF22" s="40"/>
      <c r="AG22" s="39">
        <v>0</v>
      </c>
      <c r="AH22" s="43">
        <v>0</v>
      </c>
      <c r="AI22" s="49">
        <v>1080</v>
      </c>
      <c r="AJ22" s="44">
        <v>2039.1155999999999</v>
      </c>
      <c r="AL22" s="33">
        <v>693.45080000000007</v>
      </c>
      <c r="AM22" s="34">
        <f t="shared" si="1"/>
        <v>2243.1097999999997</v>
      </c>
    </row>
    <row r="23" spans="1:39" ht="16.5" customHeight="1" x14ac:dyDescent="0.25">
      <c r="A23" s="35">
        <v>12</v>
      </c>
      <c r="B23" s="36">
        <v>390200</v>
      </c>
      <c r="C23" s="37" t="s">
        <v>34</v>
      </c>
      <c r="D23" s="38">
        <f t="shared" si="0"/>
        <v>7536.2541300000003</v>
      </c>
      <c r="E23" s="39">
        <v>1681</v>
      </c>
      <c r="F23" s="40">
        <v>483.95989999999995</v>
      </c>
      <c r="G23" s="39">
        <v>413</v>
      </c>
      <c r="H23" s="40">
        <v>591.91160000000002</v>
      </c>
      <c r="I23" s="39">
        <v>0</v>
      </c>
      <c r="J23" s="40">
        <v>0</v>
      </c>
      <c r="K23" s="39">
        <v>0</v>
      </c>
      <c r="L23" s="40">
        <v>0</v>
      </c>
      <c r="M23" s="39">
        <v>3786</v>
      </c>
      <c r="N23" s="40">
        <v>1487.8979999999999</v>
      </c>
      <c r="O23" s="39">
        <v>927</v>
      </c>
      <c r="P23" s="40">
        <v>1579.1445000000001</v>
      </c>
      <c r="Q23" s="41"/>
      <c r="R23" s="42"/>
      <c r="S23" s="39">
        <v>2378</v>
      </c>
      <c r="T23" s="40">
        <v>1227.7613999999999</v>
      </c>
      <c r="U23" s="39">
        <v>599</v>
      </c>
      <c r="V23" s="40">
        <v>1441.8948300000002</v>
      </c>
      <c r="W23" s="39">
        <v>358</v>
      </c>
      <c r="X23" s="40">
        <v>213.905</v>
      </c>
      <c r="Y23" s="39">
        <v>0</v>
      </c>
      <c r="Z23" s="40">
        <v>0</v>
      </c>
      <c r="AA23" s="39"/>
      <c r="AB23" s="40"/>
      <c r="AC23" s="39"/>
      <c r="AD23" s="40"/>
      <c r="AE23" s="39"/>
      <c r="AF23" s="40"/>
      <c r="AG23" s="39">
        <v>0</v>
      </c>
      <c r="AH23" s="43">
        <v>0</v>
      </c>
      <c r="AI23" s="49">
        <v>270</v>
      </c>
      <c r="AJ23" s="44">
        <v>509.77889999999996</v>
      </c>
      <c r="AL23" s="33">
        <v>5875.4315200000001</v>
      </c>
      <c r="AM23" s="34">
        <f t="shared" si="1"/>
        <v>1660.8226100000002</v>
      </c>
    </row>
    <row r="24" spans="1:39" ht="16.5" customHeight="1" x14ac:dyDescent="0.25">
      <c r="A24" s="35">
        <v>13</v>
      </c>
      <c r="B24" s="36">
        <v>390160</v>
      </c>
      <c r="C24" s="37" t="s">
        <v>35</v>
      </c>
      <c r="D24" s="38">
        <f t="shared" si="0"/>
        <v>8135.8792999999996</v>
      </c>
      <c r="E24" s="39">
        <v>1825</v>
      </c>
      <c r="F24" s="40">
        <v>525.41750000000002</v>
      </c>
      <c r="G24" s="39">
        <v>448</v>
      </c>
      <c r="H24" s="40">
        <v>642.07359999999994</v>
      </c>
      <c r="I24" s="39">
        <v>0</v>
      </c>
      <c r="J24" s="40">
        <v>0</v>
      </c>
      <c r="K24" s="39">
        <v>0</v>
      </c>
      <c r="L24" s="40">
        <v>0</v>
      </c>
      <c r="M24" s="39">
        <v>4110</v>
      </c>
      <c r="N24" s="40">
        <v>1615.23</v>
      </c>
      <c r="O24" s="39">
        <v>1006</v>
      </c>
      <c r="P24" s="40">
        <v>1713.721</v>
      </c>
      <c r="Q24" s="41"/>
      <c r="R24" s="42"/>
      <c r="S24" s="39">
        <v>2581</v>
      </c>
      <c r="T24" s="40">
        <v>1332.5702999999999</v>
      </c>
      <c r="U24" s="39">
        <v>650</v>
      </c>
      <c r="V24" s="40">
        <v>1564.6605</v>
      </c>
      <c r="W24" s="39">
        <v>389</v>
      </c>
      <c r="X24" s="40">
        <v>232.42750000000001</v>
      </c>
      <c r="Y24" s="39">
        <v>0</v>
      </c>
      <c r="Z24" s="40">
        <v>0</v>
      </c>
      <c r="AA24" s="39"/>
      <c r="AB24" s="40"/>
      <c r="AC24" s="39"/>
      <c r="AD24" s="40"/>
      <c r="AE24" s="39"/>
      <c r="AF24" s="40"/>
      <c r="AG24" s="39">
        <v>0</v>
      </c>
      <c r="AH24" s="43">
        <v>0</v>
      </c>
      <c r="AI24" s="49">
        <v>270</v>
      </c>
      <c r="AJ24" s="44">
        <v>509.77889999999996</v>
      </c>
      <c r="AL24" s="33">
        <v>6141.7545799999998</v>
      </c>
      <c r="AM24" s="34">
        <f t="shared" si="1"/>
        <v>1994.1247199999998</v>
      </c>
    </row>
    <row r="25" spans="1:39" ht="16.5" customHeight="1" x14ac:dyDescent="0.25">
      <c r="A25" s="35">
        <v>14</v>
      </c>
      <c r="B25" s="36">
        <v>390210</v>
      </c>
      <c r="C25" s="37" t="s">
        <v>36</v>
      </c>
      <c r="D25" s="38">
        <f t="shared" si="0"/>
        <v>7919.3029400000005</v>
      </c>
      <c r="E25" s="39">
        <v>1773</v>
      </c>
      <c r="F25" s="40">
        <v>510.44669999999996</v>
      </c>
      <c r="G25" s="39">
        <v>435</v>
      </c>
      <c r="H25" s="40">
        <v>623.44200000000001</v>
      </c>
      <c r="I25" s="39">
        <v>0</v>
      </c>
      <c r="J25" s="40">
        <v>0</v>
      </c>
      <c r="K25" s="39">
        <v>0</v>
      </c>
      <c r="L25" s="40">
        <v>0</v>
      </c>
      <c r="M25" s="39">
        <v>3993</v>
      </c>
      <c r="N25" s="40">
        <v>1569.249</v>
      </c>
      <c r="O25" s="39">
        <v>977</v>
      </c>
      <c r="P25" s="40">
        <v>1664.3195000000001</v>
      </c>
      <c r="Q25" s="41"/>
      <c r="R25" s="42"/>
      <c r="S25" s="39">
        <v>2508</v>
      </c>
      <c r="T25" s="40">
        <v>1294.8804</v>
      </c>
      <c r="U25" s="39">
        <v>632</v>
      </c>
      <c r="V25" s="40">
        <v>1521.3314399999999</v>
      </c>
      <c r="W25" s="39">
        <v>378</v>
      </c>
      <c r="X25" s="40">
        <v>225.85499999999999</v>
      </c>
      <c r="Y25" s="39">
        <v>0</v>
      </c>
      <c r="Z25" s="40">
        <v>0</v>
      </c>
      <c r="AA25" s="39"/>
      <c r="AB25" s="40"/>
      <c r="AC25" s="39"/>
      <c r="AD25" s="40"/>
      <c r="AE25" s="39"/>
      <c r="AF25" s="40"/>
      <c r="AG25" s="39">
        <v>0</v>
      </c>
      <c r="AH25" s="43">
        <v>0</v>
      </c>
      <c r="AI25" s="49">
        <v>270</v>
      </c>
      <c r="AJ25" s="44">
        <v>509.77889999999996</v>
      </c>
      <c r="AL25" s="33">
        <v>6148.3952999999992</v>
      </c>
      <c r="AM25" s="34">
        <f t="shared" si="1"/>
        <v>1770.9076400000013</v>
      </c>
    </row>
    <row r="26" spans="1:39" ht="16.5" customHeight="1" x14ac:dyDescent="0.25">
      <c r="A26" s="35">
        <v>15</v>
      </c>
      <c r="B26" s="36">
        <v>390220</v>
      </c>
      <c r="C26" s="37" t="s">
        <v>37</v>
      </c>
      <c r="D26" s="38">
        <f t="shared" si="0"/>
        <v>22304.274959999999</v>
      </c>
      <c r="E26" s="39">
        <v>5216</v>
      </c>
      <c r="F26" s="40">
        <v>1501.6863999999998</v>
      </c>
      <c r="G26" s="39">
        <v>1280</v>
      </c>
      <c r="H26" s="40">
        <v>1834.4960000000001</v>
      </c>
      <c r="I26" s="39">
        <v>0</v>
      </c>
      <c r="J26" s="40">
        <v>0</v>
      </c>
      <c r="K26" s="39">
        <v>0</v>
      </c>
      <c r="L26" s="40">
        <v>0</v>
      </c>
      <c r="M26" s="39">
        <v>11746</v>
      </c>
      <c r="N26" s="40">
        <v>4616.1779999999999</v>
      </c>
      <c r="O26" s="39">
        <v>2875</v>
      </c>
      <c r="P26" s="40">
        <v>4897.5625</v>
      </c>
      <c r="Q26" s="41"/>
      <c r="R26" s="42"/>
      <c r="S26" s="39">
        <v>7376</v>
      </c>
      <c r="T26" s="40">
        <v>3808.2287999999999</v>
      </c>
      <c r="U26" s="39">
        <v>1858</v>
      </c>
      <c r="V26" s="40">
        <v>4472.5218600000007</v>
      </c>
      <c r="W26" s="39">
        <v>1111</v>
      </c>
      <c r="X26" s="40">
        <v>663.82249999999999</v>
      </c>
      <c r="Y26" s="39">
        <v>0</v>
      </c>
      <c r="Z26" s="40">
        <v>0</v>
      </c>
      <c r="AA26" s="39"/>
      <c r="AB26" s="40"/>
      <c r="AC26" s="39"/>
      <c r="AD26" s="40"/>
      <c r="AE26" s="39"/>
      <c r="AF26" s="40"/>
      <c r="AG26" s="39">
        <v>0</v>
      </c>
      <c r="AH26" s="43">
        <v>0</v>
      </c>
      <c r="AI26" s="49">
        <v>270</v>
      </c>
      <c r="AJ26" s="44">
        <v>509.77889999999996</v>
      </c>
      <c r="AL26" s="33">
        <v>16912.575820000002</v>
      </c>
      <c r="AM26" s="34">
        <f t="shared" si="1"/>
        <v>5391.699139999997</v>
      </c>
    </row>
    <row r="27" spans="1:39" ht="16.5" customHeight="1" x14ac:dyDescent="0.25">
      <c r="A27" s="35">
        <v>16</v>
      </c>
      <c r="B27" s="36">
        <v>390230</v>
      </c>
      <c r="C27" s="37" t="s">
        <v>38</v>
      </c>
      <c r="D27" s="38">
        <f t="shared" si="0"/>
        <v>8900.5187499999993</v>
      </c>
      <c r="E27" s="39">
        <v>2008</v>
      </c>
      <c r="F27" s="40">
        <v>578.1031999999999</v>
      </c>
      <c r="G27" s="39">
        <v>493</v>
      </c>
      <c r="H27" s="40">
        <v>706.56759999999997</v>
      </c>
      <c r="I27" s="39">
        <v>0</v>
      </c>
      <c r="J27" s="40">
        <v>0</v>
      </c>
      <c r="K27" s="39">
        <v>0</v>
      </c>
      <c r="L27" s="40">
        <v>0</v>
      </c>
      <c r="M27" s="39">
        <v>4522</v>
      </c>
      <c r="N27" s="40">
        <v>1777.146</v>
      </c>
      <c r="O27" s="39">
        <v>1107</v>
      </c>
      <c r="P27" s="40">
        <v>1885.7745</v>
      </c>
      <c r="Q27" s="41"/>
      <c r="R27" s="42"/>
      <c r="S27" s="39">
        <v>2840</v>
      </c>
      <c r="T27" s="40">
        <v>1466.2919999999997</v>
      </c>
      <c r="U27" s="39">
        <v>715</v>
      </c>
      <c r="V27" s="40">
        <v>1721.12655</v>
      </c>
      <c r="W27" s="39">
        <v>428</v>
      </c>
      <c r="X27" s="40">
        <v>255.73</v>
      </c>
      <c r="Y27" s="39">
        <v>0</v>
      </c>
      <c r="Z27" s="40">
        <v>0</v>
      </c>
      <c r="AA27" s="39"/>
      <c r="AB27" s="40"/>
      <c r="AC27" s="39"/>
      <c r="AD27" s="40"/>
      <c r="AE27" s="39"/>
      <c r="AF27" s="40"/>
      <c r="AG27" s="39">
        <v>0</v>
      </c>
      <c r="AH27" s="43">
        <v>0</v>
      </c>
      <c r="AI27" s="49">
        <v>270</v>
      </c>
      <c r="AJ27" s="44">
        <v>509.77889999999996</v>
      </c>
      <c r="AL27" s="33">
        <v>6999.7172799999998</v>
      </c>
      <c r="AM27" s="34">
        <f t="shared" si="1"/>
        <v>1900.8014699999994</v>
      </c>
    </row>
    <row r="28" spans="1:39" ht="16.5" customHeight="1" x14ac:dyDescent="0.25">
      <c r="A28" s="35">
        <v>17</v>
      </c>
      <c r="B28" s="36">
        <v>390240</v>
      </c>
      <c r="C28" s="37" t="s">
        <v>39</v>
      </c>
      <c r="D28" s="38">
        <f t="shared" si="0"/>
        <v>11004.76957</v>
      </c>
      <c r="E28" s="39">
        <v>2390</v>
      </c>
      <c r="F28" s="40">
        <v>688.08100000000002</v>
      </c>
      <c r="G28" s="39">
        <v>587</v>
      </c>
      <c r="H28" s="40">
        <v>841.28840000000002</v>
      </c>
      <c r="I28" s="39">
        <v>0</v>
      </c>
      <c r="J28" s="40">
        <v>0</v>
      </c>
      <c r="K28" s="39">
        <v>0</v>
      </c>
      <c r="L28" s="40">
        <v>0</v>
      </c>
      <c r="M28" s="39">
        <v>5382</v>
      </c>
      <c r="N28" s="40">
        <v>2115.1260000000002</v>
      </c>
      <c r="O28" s="39">
        <v>1317</v>
      </c>
      <c r="P28" s="40">
        <v>2243.5095000000001</v>
      </c>
      <c r="Q28" s="41"/>
      <c r="R28" s="42"/>
      <c r="S28" s="39">
        <v>3379</v>
      </c>
      <c r="T28" s="40">
        <v>1744.5777</v>
      </c>
      <c r="U28" s="39">
        <v>851</v>
      </c>
      <c r="V28" s="40">
        <v>2048.5016700000001</v>
      </c>
      <c r="W28" s="39">
        <v>509</v>
      </c>
      <c r="X28" s="40">
        <v>304.1275</v>
      </c>
      <c r="Y28" s="39">
        <v>0</v>
      </c>
      <c r="Z28" s="40">
        <v>0</v>
      </c>
      <c r="AA28" s="39"/>
      <c r="AB28" s="40"/>
      <c r="AC28" s="39"/>
      <c r="AD28" s="40"/>
      <c r="AE28" s="39"/>
      <c r="AF28" s="40"/>
      <c r="AG28" s="39">
        <v>0</v>
      </c>
      <c r="AH28" s="43">
        <v>0</v>
      </c>
      <c r="AI28" s="49">
        <v>540</v>
      </c>
      <c r="AJ28" s="44">
        <v>1019.5577999999999</v>
      </c>
      <c r="AL28" s="33">
        <v>7754.7653000000009</v>
      </c>
      <c r="AM28" s="34">
        <f t="shared" si="1"/>
        <v>3250.0042699999995</v>
      </c>
    </row>
    <row r="29" spans="1:39" ht="16.5" customHeight="1" x14ac:dyDescent="0.25">
      <c r="A29" s="35">
        <v>18</v>
      </c>
      <c r="B29" s="36">
        <v>390290</v>
      </c>
      <c r="C29" s="37" t="s">
        <v>40</v>
      </c>
      <c r="D29" s="38">
        <f t="shared" si="0"/>
        <v>2580.7988999999998</v>
      </c>
      <c r="E29" s="39">
        <v>618</v>
      </c>
      <c r="F29" s="40">
        <v>177.92219999999998</v>
      </c>
      <c r="G29" s="39">
        <v>152</v>
      </c>
      <c r="H29" s="40">
        <v>217.84639999999999</v>
      </c>
      <c r="I29" s="39">
        <v>0</v>
      </c>
      <c r="J29" s="40">
        <v>0</v>
      </c>
      <c r="K29" s="39">
        <v>0</v>
      </c>
      <c r="L29" s="40">
        <v>0</v>
      </c>
      <c r="M29" s="39">
        <v>1391</v>
      </c>
      <c r="N29" s="40">
        <v>546.66300000000001</v>
      </c>
      <c r="O29" s="39">
        <v>340</v>
      </c>
      <c r="P29" s="40">
        <v>579.19000000000005</v>
      </c>
      <c r="Q29" s="41"/>
      <c r="R29" s="42"/>
      <c r="S29" s="39">
        <v>873</v>
      </c>
      <c r="T29" s="40">
        <v>450.72989999999999</v>
      </c>
      <c r="U29" s="39">
        <v>220</v>
      </c>
      <c r="V29" s="40">
        <v>529.57740000000001</v>
      </c>
      <c r="W29" s="39">
        <v>132</v>
      </c>
      <c r="X29" s="40">
        <v>78.87</v>
      </c>
      <c r="Y29" s="39">
        <v>0</v>
      </c>
      <c r="Z29" s="40">
        <v>0</v>
      </c>
      <c r="AA29" s="39"/>
      <c r="AB29" s="40"/>
      <c r="AC29" s="39"/>
      <c r="AD29" s="40"/>
      <c r="AE29" s="39"/>
      <c r="AF29" s="40"/>
      <c r="AG29" s="39">
        <v>0</v>
      </c>
      <c r="AH29" s="43">
        <v>0</v>
      </c>
      <c r="AI29" s="40">
        <v>0</v>
      </c>
      <c r="AJ29" s="44">
        <v>0</v>
      </c>
      <c r="AL29" s="33">
        <v>2278.27916</v>
      </c>
      <c r="AM29" s="34">
        <f t="shared" si="1"/>
        <v>302.51973999999973</v>
      </c>
    </row>
    <row r="30" spans="1:39" ht="16.5" customHeight="1" x14ac:dyDescent="0.25">
      <c r="A30" s="35">
        <v>19</v>
      </c>
      <c r="B30" s="36">
        <v>390380</v>
      </c>
      <c r="C30" s="37" t="s">
        <v>41</v>
      </c>
      <c r="D30" s="38">
        <f t="shared" si="0"/>
        <v>1764.2867000000001</v>
      </c>
      <c r="E30" s="39">
        <v>422</v>
      </c>
      <c r="F30" s="40">
        <v>121.49379999999999</v>
      </c>
      <c r="G30" s="39">
        <v>104</v>
      </c>
      <c r="H30" s="40">
        <v>149.05280000000002</v>
      </c>
      <c r="I30" s="39">
        <v>0</v>
      </c>
      <c r="J30" s="40">
        <v>0</v>
      </c>
      <c r="K30" s="39">
        <v>0</v>
      </c>
      <c r="L30" s="40">
        <v>0</v>
      </c>
      <c r="M30" s="39">
        <v>951</v>
      </c>
      <c r="N30" s="40">
        <v>373.74299999999999</v>
      </c>
      <c r="O30" s="39">
        <v>233</v>
      </c>
      <c r="P30" s="40">
        <v>396.91550000000001</v>
      </c>
      <c r="Q30" s="41"/>
      <c r="R30" s="42"/>
      <c r="S30" s="39">
        <v>597</v>
      </c>
      <c r="T30" s="40">
        <v>308.23109999999997</v>
      </c>
      <c r="U30" s="39">
        <v>150</v>
      </c>
      <c r="V30" s="40">
        <v>361.07549999999998</v>
      </c>
      <c r="W30" s="39">
        <v>90</v>
      </c>
      <c r="X30" s="40">
        <v>53.774999999999999</v>
      </c>
      <c r="Y30" s="39">
        <v>0</v>
      </c>
      <c r="Z30" s="40">
        <v>0</v>
      </c>
      <c r="AA30" s="39"/>
      <c r="AB30" s="40"/>
      <c r="AC30" s="39"/>
      <c r="AD30" s="40"/>
      <c r="AE30" s="39"/>
      <c r="AF30" s="40"/>
      <c r="AG30" s="39">
        <v>0</v>
      </c>
      <c r="AH30" s="43">
        <v>0</v>
      </c>
      <c r="AI30" s="40">
        <v>0</v>
      </c>
      <c r="AJ30" s="44">
        <v>0</v>
      </c>
      <c r="AL30" s="33">
        <v>1438.05458</v>
      </c>
      <c r="AM30" s="34">
        <f t="shared" si="1"/>
        <v>326.23212000000012</v>
      </c>
    </row>
    <row r="31" spans="1:39" ht="16.5" customHeight="1" x14ac:dyDescent="0.25">
      <c r="A31" s="35">
        <v>20</v>
      </c>
      <c r="B31" s="36">
        <v>390370</v>
      </c>
      <c r="C31" s="37" t="s">
        <v>42</v>
      </c>
      <c r="D31" s="38">
        <f t="shared" si="0"/>
        <v>3452.3265699999997</v>
      </c>
      <c r="E31" s="39">
        <v>704</v>
      </c>
      <c r="F31" s="40">
        <v>202.68159999999997</v>
      </c>
      <c r="G31" s="39">
        <v>173</v>
      </c>
      <c r="H31" s="40">
        <v>247.9436</v>
      </c>
      <c r="I31" s="39">
        <v>0</v>
      </c>
      <c r="J31" s="40">
        <v>0</v>
      </c>
      <c r="K31" s="39">
        <v>0</v>
      </c>
      <c r="L31" s="40">
        <v>0</v>
      </c>
      <c r="M31" s="39">
        <v>1585</v>
      </c>
      <c r="N31" s="40">
        <v>622.90499999999997</v>
      </c>
      <c r="O31" s="39">
        <v>388</v>
      </c>
      <c r="P31" s="40">
        <v>660.95799999999997</v>
      </c>
      <c r="Q31" s="41"/>
      <c r="R31" s="42"/>
      <c r="S31" s="39">
        <v>996</v>
      </c>
      <c r="T31" s="40">
        <v>514.23479999999995</v>
      </c>
      <c r="U31" s="39">
        <v>251</v>
      </c>
      <c r="V31" s="40">
        <v>604.19967000000008</v>
      </c>
      <c r="W31" s="39">
        <v>150</v>
      </c>
      <c r="X31" s="40">
        <v>89.625</v>
      </c>
      <c r="Y31" s="39">
        <v>0</v>
      </c>
      <c r="Z31" s="40">
        <v>0</v>
      </c>
      <c r="AA31" s="39"/>
      <c r="AB31" s="40"/>
      <c r="AC31" s="39"/>
      <c r="AD31" s="40"/>
      <c r="AE31" s="39"/>
      <c r="AF31" s="40"/>
      <c r="AG31" s="39">
        <v>0</v>
      </c>
      <c r="AH31" s="43">
        <v>0</v>
      </c>
      <c r="AI31" s="40">
        <v>270</v>
      </c>
      <c r="AJ31" s="44">
        <v>509.77889999999996</v>
      </c>
      <c r="AL31" s="33">
        <v>2440.5292599999998</v>
      </c>
      <c r="AM31" s="34">
        <f t="shared" si="1"/>
        <v>1011.7973099999999</v>
      </c>
    </row>
    <row r="32" spans="1:39" ht="16.5" customHeight="1" x14ac:dyDescent="0.25">
      <c r="A32" s="35">
        <v>21</v>
      </c>
      <c r="B32" s="36">
        <v>390480</v>
      </c>
      <c r="C32" s="37" t="s">
        <v>43</v>
      </c>
      <c r="D32" s="38">
        <f t="shared" si="0"/>
        <v>14360.940119999997</v>
      </c>
      <c r="E32" s="39">
        <v>2656</v>
      </c>
      <c r="F32" s="40">
        <v>764.66239999999993</v>
      </c>
      <c r="G32" s="39">
        <v>652</v>
      </c>
      <c r="H32" s="40">
        <v>934.44640000000004</v>
      </c>
      <c r="I32" s="39">
        <v>0</v>
      </c>
      <c r="J32" s="40">
        <v>0</v>
      </c>
      <c r="K32" s="39">
        <v>0</v>
      </c>
      <c r="L32" s="40">
        <v>0</v>
      </c>
      <c r="M32" s="39">
        <v>5981</v>
      </c>
      <c r="N32" s="40">
        <v>2350.5329999999999</v>
      </c>
      <c r="O32" s="39">
        <v>1464</v>
      </c>
      <c r="P32" s="40">
        <v>2493.924</v>
      </c>
      <c r="Q32" s="41"/>
      <c r="R32" s="42"/>
      <c r="S32" s="39">
        <v>3756</v>
      </c>
      <c r="T32" s="40">
        <v>1939.2227999999998</v>
      </c>
      <c r="U32" s="39">
        <v>946</v>
      </c>
      <c r="V32" s="40">
        <v>2277.1828200000004</v>
      </c>
      <c r="W32" s="39">
        <v>566</v>
      </c>
      <c r="X32" s="40">
        <v>338.185</v>
      </c>
      <c r="Y32" s="39">
        <v>928</v>
      </c>
      <c r="Z32" s="40">
        <v>2753.0047999999997</v>
      </c>
      <c r="AA32" s="39"/>
      <c r="AB32" s="40"/>
      <c r="AC32" s="39"/>
      <c r="AD32" s="40"/>
      <c r="AE32" s="39"/>
      <c r="AF32" s="40"/>
      <c r="AG32" s="39">
        <v>0</v>
      </c>
      <c r="AH32" s="43">
        <v>0</v>
      </c>
      <c r="AI32" s="49">
        <v>270</v>
      </c>
      <c r="AJ32" s="44">
        <v>509.77889999999996</v>
      </c>
      <c r="AL32" s="33">
        <v>10376.030000000001</v>
      </c>
      <c r="AM32" s="34">
        <f t="shared" si="1"/>
        <v>3984.9101199999968</v>
      </c>
    </row>
    <row r="33" spans="1:39" ht="16.5" customHeight="1" x14ac:dyDescent="0.25">
      <c r="A33" s="35">
        <v>22</v>
      </c>
      <c r="B33" s="36">
        <v>390260</v>
      </c>
      <c r="C33" s="37" t="s">
        <v>44</v>
      </c>
      <c r="D33" s="38">
        <f t="shared" si="0"/>
        <v>4567.3552300000001</v>
      </c>
      <c r="E33" s="39">
        <v>1093</v>
      </c>
      <c r="F33" s="40">
        <v>314.67469999999997</v>
      </c>
      <c r="G33" s="39">
        <v>268</v>
      </c>
      <c r="H33" s="40">
        <v>384.09760000000006</v>
      </c>
      <c r="I33" s="39">
        <v>0</v>
      </c>
      <c r="J33" s="40">
        <v>0</v>
      </c>
      <c r="K33" s="39">
        <v>0</v>
      </c>
      <c r="L33" s="40">
        <v>0</v>
      </c>
      <c r="M33" s="39">
        <v>2462</v>
      </c>
      <c r="N33" s="40">
        <v>967.56600000000003</v>
      </c>
      <c r="O33" s="39">
        <v>603</v>
      </c>
      <c r="P33" s="40">
        <v>1027.2104999999999</v>
      </c>
      <c r="Q33" s="41"/>
      <c r="R33" s="42"/>
      <c r="S33" s="39">
        <v>1546</v>
      </c>
      <c r="T33" s="40">
        <v>798.19979999999998</v>
      </c>
      <c r="U33" s="39">
        <v>389</v>
      </c>
      <c r="V33" s="40">
        <v>936.38913000000002</v>
      </c>
      <c r="W33" s="39">
        <v>233</v>
      </c>
      <c r="X33" s="40">
        <v>139.2175</v>
      </c>
      <c r="Y33" s="39">
        <v>0</v>
      </c>
      <c r="Z33" s="40">
        <v>0</v>
      </c>
      <c r="AA33" s="39"/>
      <c r="AB33" s="40"/>
      <c r="AC33" s="39"/>
      <c r="AD33" s="40"/>
      <c r="AE33" s="39"/>
      <c r="AF33" s="40"/>
      <c r="AG33" s="39">
        <v>0</v>
      </c>
      <c r="AH33" s="43">
        <v>0</v>
      </c>
      <c r="AI33" s="40">
        <v>0</v>
      </c>
      <c r="AJ33" s="44">
        <v>0</v>
      </c>
      <c r="AL33" s="33">
        <v>3875.29</v>
      </c>
      <c r="AM33" s="34">
        <f t="shared" si="1"/>
        <v>692.06523000000016</v>
      </c>
    </row>
    <row r="34" spans="1:39" ht="16.5" customHeight="1" x14ac:dyDescent="0.25">
      <c r="A34" s="35">
        <v>23</v>
      </c>
      <c r="B34" s="36">
        <v>390250</v>
      </c>
      <c r="C34" s="37" t="s">
        <v>45</v>
      </c>
      <c r="D34" s="38">
        <f t="shared" si="0"/>
        <v>3323.7790100000002</v>
      </c>
      <c r="E34" s="39">
        <v>796</v>
      </c>
      <c r="F34" s="40">
        <v>229.16839999999999</v>
      </c>
      <c r="G34" s="39">
        <v>195</v>
      </c>
      <c r="H34" s="40">
        <v>279.47399999999999</v>
      </c>
      <c r="I34" s="39">
        <v>0</v>
      </c>
      <c r="J34" s="40">
        <v>0</v>
      </c>
      <c r="K34" s="39">
        <v>0</v>
      </c>
      <c r="L34" s="40">
        <v>0</v>
      </c>
      <c r="M34" s="39">
        <v>1792</v>
      </c>
      <c r="N34" s="40">
        <v>704.25599999999997</v>
      </c>
      <c r="O34" s="39">
        <v>439</v>
      </c>
      <c r="P34" s="40">
        <v>747.8365</v>
      </c>
      <c r="Q34" s="41"/>
      <c r="R34" s="42"/>
      <c r="S34" s="39">
        <v>1125</v>
      </c>
      <c r="T34" s="40">
        <v>580.83749999999998</v>
      </c>
      <c r="U34" s="39">
        <v>283</v>
      </c>
      <c r="V34" s="40">
        <v>681.22910999999999</v>
      </c>
      <c r="W34" s="39">
        <v>169</v>
      </c>
      <c r="X34" s="40">
        <v>100.97750000000001</v>
      </c>
      <c r="Y34" s="39">
        <v>0</v>
      </c>
      <c r="Z34" s="40">
        <v>0</v>
      </c>
      <c r="AA34" s="39"/>
      <c r="AB34" s="40"/>
      <c r="AC34" s="39"/>
      <c r="AD34" s="40"/>
      <c r="AE34" s="39"/>
      <c r="AF34" s="40"/>
      <c r="AG34" s="39">
        <v>0</v>
      </c>
      <c r="AH34" s="43">
        <v>0</v>
      </c>
      <c r="AI34" s="40">
        <v>0</v>
      </c>
      <c r="AJ34" s="44">
        <v>0</v>
      </c>
      <c r="AL34" s="33">
        <v>2872.05</v>
      </c>
      <c r="AM34" s="34">
        <f t="shared" si="1"/>
        <v>451.72901000000002</v>
      </c>
    </row>
    <row r="35" spans="1:39" ht="16.5" customHeight="1" x14ac:dyDescent="0.25">
      <c r="A35" s="35">
        <v>24</v>
      </c>
      <c r="B35" s="36">
        <v>390300</v>
      </c>
      <c r="C35" s="37" t="s">
        <v>46</v>
      </c>
      <c r="D35" s="38">
        <f t="shared" si="0"/>
        <v>3240.7349200000003</v>
      </c>
      <c r="E35" s="39">
        <v>776</v>
      </c>
      <c r="F35" s="40">
        <v>223.41039999999998</v>
      </c>
      <c r="G35" s="39">
        <v>190</v>
      </c>
      <c r="H35" s="40">
        <v>272.30799999999999</v>
      </c>
      <c r="I35" s="39">
        <v>0</v>
      </c>
      <c r="J35" s="40">
        <v>0</v>
      </c>
      <c r="K35" s="39">
        <v>0</v>
      </c>
      <c r="L35" s="40">
        <v>0</v>
      </c>
      <c r="M35" s="39">
        <v>1747</v>
      </c>
      <c r="N35" s="40">
        <v>686.57100000000003</v>
      </c>
      <c r="O35" s="39">
        <v>428</v>
      </c>
      <c r="P35" s="40">
        <v>729.09799999999996</v>
      </c>
      <c r="Q35" s="41"/>
      <c r="R35" s="42"/>
      <c r="S35" s="39">
        <v>1097</v>
      </c>
      <c r="T35" s="40">
        <v>566.38109999999995</v>
      </c>
      <c r="U35" s="39">
        <v>276</v>
      </c>
      <c r="V35" s="40">
        <v>664.37891999999999</v>
      </c>
      <c r="W35" s="39">
        <v>165</v>
      </c>
      <c r="X35" s="40">
        <v>98.587500000000006</v>
      </c>
      <c r="Y35" s="39">
        <v>0</v>
      </c>
      <c r="Z35" s="40">
        <v>0</v>
      </c>
      <c r="AA35" s="39"/>
      <c r="AB35" s="40"/>
      <c r="AC35" s="39"/>
      <c r="AD35" s="40"/>
      <c r="AE35" s="39"/>
      <c r="AF35" s="40"/>
      <c r="AG35" s="39">
        <v>0</v>
      </c>
      <c r="AH35" s="43">
        <v>0</v>
      </c>
      <c r="AI35" s="40">
        <v>0</v>
      </c>
      <c r="AJ35" s="44">
        <v>0</v>
      </c>
      <c r="AL35" s="33">
        <v>2664.44</v>
      </c>
      <c r="AM35" s="34">
        <f t="shared" si="1"/>
        <v>576.29492000000027</v>
      </c>
    </row>
    <row r="36" spans="1:39" ht="16.5" customHeight="1" x14ac:dyDescent="0.25">
      <c r="A36" s="35">
        <v>25</v>
      </c>
      <c r="B36" s="36">
        <v>390310</v>
      </c>
      <c r="C36" s="37" t="s">
        <v>47</v>
      </c>
      <c r="D36" s="38">
        <f t="shared" si="0"/>
        <v>4823.18887</v>
      </c>
      <c r="E36" s="39">
        <v>1155</v>
      </c>
      <c r="F36" s="40">
        <v>332.52449999999999</v>
      </c>
      <c r="G36" s="39">
        <v>283</v>
      </c>
      <c r="H36" s="40">
        <v>405.59560000000005</v>
      </c>
      <c r="I36" s="39">
        <v>0</v>
      </c>
      <c r="J36" s="40">
        <v>0</v>
      </c>
      <c r="K36" s="39">
        <v>0</v>
      </c>
      <c r="L36" s="40">
        <v>0</v>
      </c>
      <c r="M36" s="39">
        <v>2601</v>
      </c>
      <c r="N36" s="40">
        <v>1022.193</v>
      </c>
      <c r="O36" s="39">
        <v>636</v>
      </c>
      <c r="P36" s="40">
        <v>1083.4259999999999</v>
      </c>
      <c r="Q36" s="41"/>
      <c r="R36" s="42"/>
      <c r="S36" s="39">
        <v>1633</v>
      </c>
      <c r="T36" s="40">
        <v>843.11789999999996</v>
      </c>
      <c r="U36" s="39">
        <v>411</v>
      </c>
      <c r="V36" s="40">
        <v>989.34686999999997</v>
      </c>
      <c r="W36" s="39">
        <v>246</v>
      </c>
      <c r="X36" s="40">
        <v>146.98500000000001</v>
      </c>
      <c r="Y36" s="39">
        <v>0</v>
      </c>
      <c r="Z36" s="40">
        <v>0</v>
      </c>
      <c r="AA36" s="39"/>
      <c r="AB36" s="40"/>
      <c r="AC36" s="39"/>
      <c r="AD36" s="40"/>
      <c r="AE36" s="39"/>
      <c r="AF36" s="40"/>
      <c r="AG36" s="39">
        <v>0</v>
      </c>
      <c r="AH36" s="43">
        <v>0</v>
      </c>
      <c r="AI36" s="40">
        <v>0</v>
      </c>
      <c r="AJ36" s="44">
        <v>0</v>
      </c>
      <c r="AL36" s="33">
        <v>3870.90454</v>
      </c>
      <c r="AM36" s="34">
        <f t="shared" si="1"/>
        <v>952.28432999999995</v>
      </c>
    </row>
    <row r="37" spans="1:39" ht="16.5" customHeight="1" x14ac:dyDescent="0.25">
      <c r="A37" s="35">
        <v>26</v>
      </c>
      <c r="B37" s="36">
        <v>390320</v>
      </c>
      <c r="C37" s="37" t="s">
        <v>48</v>
      </c>
      <c r="D37" s="38">
        <f t="shared" si="0"/>
        <v>4472.9004699999996</v>
      </c>
      <c r="E37" s="39">
        <v>1071</v>
      </c>
      <c r="F37" s="40">
        <v>308.34089999999998</v>
      </c>
      <c r="G37" s="39">
        <v>263</v>
      </c>
      <c r="H37" s="40">
        <v>376.93160000000006</v>
      </c>
      <c r="I37" s="39">
        <v>0</v>
      </c>
      <c r="J37" s="40">
        <v>0</v>
      </c>
      <c r="K37" s="39">
        <v>0</v>
      </c>
      <c r="L37" s="40">
        <v>0</v>
      </c>
      <c r="M37" s="39">
        <v>2411</v>
      </c>
      <c r="N37" s="40">
        <v>947.52300000000002</v>
      </c>
      <c r="O37" s="39">
        <v>590</v>
      </c>
      <c r="P37" s="40">
        <v>1005.0650000000001</v>
      </c>
      <c r="Q37" s="41"/>
      <c r="R37" s="42"/>
      <c r="S37" s="39">
        <v>1514</v>
      </c>
      <c r="T37" s="40">
        <v>781.67819999999995</v>
      </c>
      <c r="U37" s="39">
        <v>381</v>
      </c>
      <c r="V37" s="40">
        <v>917.13177000000007</v>
      </c>
      <c r="W37" s="39">
        <v>228</v>
      </c>
      <c r="X37" s="40">
        <v>136.22999999999999</v>
      </c>
      <c r="Y37" s="39">
        <v>0</v>
      </c>
      <c r="Z37" s="40">
        <v>0</v>
      </c>
      <c r="AA37" s="39"/>
      <c r="AB37" s="40"/>
      <c r="AC37" s="39"/>
      <c r="AD37" s="40"/>
      <c r="AE37" s="39"/>
      <c r="AF37" s="40"/>
      <c r="AG37" s="39">
        <v>0</v>
      </c>
      <c r="AH37" s="43">
        <v>0</v>
      </c>
      <c r="AI37" s="40">
        <v>0</v>
      </c>
      <c r="AJ37" s="44">
        <v>0</v>
      </c>
      <c r="AL37" s="33">
        <v>3873.2271000000001</v>
      </c>
      <c r="AM37" s="34">
        <f t="shared" si="1"/>
        <v>599.67336999999952</v>
      </c>
    </row>
    <row r="38" spans="1:39" ht="16.5" customHeight="1" x14ac:dyDescent="0.25">
      <c r="A38" s="35">
        <v>27</v>
      </c>
      <c r="B38" s="36">
        <v>390180</v>
      </c>
      <c r="C38" s="37" t="s">
        <v>49</v>
      </c>
      <c r="D38" s="38">
        <f t="shared" si="0"/>
        <v>8513.4239400000006</v>
      </c>
      <c r="E38" s="39">
        <v>1916</v>
      </c>
      <c r="F38" s="40">
        <v>551.61639999999989</v>
      </c>
      <c r="G38" s="39">
        <v>470</v>
      </c>
      <c r="H38" s="40">
        <v>673.60400000000004</v>
      </c>
      <c r="I38" s="39">
        <v>0</v>
      </c>
      <c r="J38" s="40">
        <v>0</v>
      </c>
      <c r="K38" s="39">
        <v>0</v>
      </c>
      <c r="L38" s="40">
        <v>0</v>
      </c>
      <c r="M38" s="39">
        <v>4314</v>
      </c>
      <c r="N38" s="40">
        <v>1695.402</v>
      </c>
      <c r="O38" s="39">
        <v>1056</v>
      </c>
      <c r="P38" s="40">
        <v>1798.896</v>
      </c>
      <c r="Q38" s="41"/>
      <c r="R38" s="42"/>
      <c r="S38" s="39">
        <v>2709</v>
      </c>
      <c r="T38" s="40">
        <v>1398.6567</v>
      </c>
      <c r="U38" s="39">
        <v>682</v>
      </c>
      <c r="V38" s="40">
        <v>1641.68994</v>
      </c>
      <c r="W38" s="39">
        <v>408</v>
      </c>
      <c r="X38" s="40">
        <v>243.78</v>
      </c>
      <c r="Y38" s="39">
        <v>0</v>
      </c>
      <c r="Z38" s="40">
        <v>0</v>
      </c>
      <c r="AA38" s="39"/>
      <c r="AB38" s="40"/>
      <c r="AC38" s="39"/>
      <c r="AD38" s="40"/>
      <c r="AE38" s="39"/>
      <c r="AF38" s="40"/>
      <c r="AG38" s="39">
        <v>0</v>
      </c>
      <c r="AH38" s="43">
        <v>0</v>
      </c>
      <c r="AI38" s="49">
        <v>270</v>
      </c>
      <c r="AJ38" s="44">
        <v>509.77889999999996</v>
      </c>
      <c r="AL38" s="33">
        <v>6615.6430199999995</v>
      </c>
      <c r="AM38" s="34">
        <f t="shared" si="1"/>
        <v>1897.7809200000011</v>
      </c>
    </row>
    <row r="39" spans="1:39" ht="16.5" customHeight="1" x14ac:dyDescent="0.25">
      <c r="A39" s="35">
        <v>28</v>
      </c>
      <c r="B39" s="36">
        <v>390270</v>
      </c>
      <c r="C39" s="37" t="s">
        <v>50</v>
      </c>
      <c r="D39" s="38">
        <f t="shared" si="0"/>
        <v>4907.8356500000009</v>
      </c>
      <c r="E39" s="39">
        <v>1053</v>
      </c>
      <c r="F39" s="40">
        <v>303.15869999999995</v>
      </c>
      <c r="G39" s="39">
        <v>258</v>
      </c>
      <c r="H39" s="40">
        <v>369.76560000000006</v>
      </c>
      <c r="I39" s="39">
        <v>0</v>
      </c>
      <c r="J39" s="40">
        <v>0</v>
      </c>
      <c r="K39" s="39">
        <v>0</v>
      </c>
      <c r="L39" s="40">
        <v>0</v>
      </c>
      <c r="M39" s="39">
        <v>2371</v>
      </c>
      <c r="N39" s="40">
        <v>931.803</v>
      </c>
      <c r="O39" s="39">
        <v>580</v>
      </c>
      <c r="P39" s="40">
        <v>988.03</v>
      </c>
      <c r="Q39" s="41"/>
      <c r="R39" s="42"/>
      <c r="S39" s="39">
        <v>1489</v>
      </c>
      <c r="T39" s="40">
        <v>768.77069999999992</v>
      </c>
      <c r="U39" s="39">
        <v>375</v>
      </c>
      <c r="V39" s="40">
        <v>902.68875000000003</v>
      </c>
      <c r="W39" s="39">
        <v>224</v>
      </c>
      <c r="X39" s="40">
        <v>133.84</v>
      </c>
      <c r="Y39" s="39">
        <v>0</v>
      </c>
      <c r="Z39" s="40">
        <v>0</v>
      </c>
      <c r="AA39" s="39"/>
      <c r="AB39" s="40"/>
      <c r="AC39" s="39"/>
      <c r="AD39" s="40"/>
      <c r="AE39" s="39"/>
      <c r="AF39" s="40"/>
      <c r="AG39" s="39">
        <v>0</v>
      </c>
      <c r="AH39" s="43">
        <v>0</v>
      </c>
      <c r="AI39" s="49">
        <v>270</v>
      </c>
      <c r="AJ39" s="44">
        <v>509.77889999999996</v>
      </c>
      <c r="AL39" s="33">
        <v>3746.1044599999996</v>
      </c>
      <c r="AM39" s="34">
        <f t="shared" si="1"/>
        <v>1161.7311900000013</v>
      </c>
    </row>
    <row r="40" spans="1:39" ht="16.5" customHeight="1" x14ac:dyDescent="0.25">
      <c r="A40" s="35">
        <v>29</v>
      </c>
      <c r="B40" s="36">
        <v>390190</v>
      </c>
      <c r="C40" s="37" t="s">
        <v>51</v>
      </c>
      <c r="D40" s="38">
        <f t="shared" si="0"/>
        <v>6592.1613000000007</v>
      </c>
      <c r="E40" s="39">
        <v>2348</v>
      </c>
      <c r="F40" s="40">
        <v>675.98919999999998</v>
      </c>
      <c r="G40" s="39">
        <v>576</v>
      </c>
      <c r="H40" s="40">
        <v>825.52320000000009</v>
      </c>
      <c r="I40" s="39">
        <v>0</v>
      </c>
      <c r="J40" s="40">
        <v>0</v>
      </c>
      <c r="K40" s="39">
        <v>0</v>
      </c>
      <c r="L40" s="40">
        <v>0</v>
      </c>
      <c r="M40" s="39">
        <v>5287</v>
      </c>
      <c r="N40" s="40">
        <v>2077.7910000000002</v>
      </c>
      <c r="O40" s="39">
        <v>1294</v>
      </c>
      <c r="P40" s="40">
        <v>2204.3290000000002</v>
      </c>
      <c r="Q40" s="41"/>
      <c r="R40" s="42"/>
      <c r="S40" s="39">
        <v>0</v>
      </c>
      <c r="T40" s="40">
        <v>0</v>
      </c>
      <c r="U40" s="39">
        <v>0</v>
      </c>
      <c r="V40" s="40">
        <v>0</v>
      </c>
      <c r="W40" s="39">
        <v>500</v>
      </c>
      <c r="X40" s="40">
        <v>298.75</v>
      </c>
      <c r="Y40" s="39">
        <v>0</v>
      </c>
      <c r="Z40" s="40">
        <v>0</v>
      </c>
      <c r="AA40" s="39"/>
      <c r="AB40" s="40"/>
      <c r="AC40" s="39"/>
      <c r="AD40" s="40"/>
      <c r="AE40" s="39"/>
      <c r="AF40" s="40"/>
      <c r="AG40" s="39">
        <v>0</v>
      </c>
      <c r="AH40" s="43">
        <v>0</v>
      </c>
      <c r="AI40" s="49">
        <v>270</v>
      </c>
      <c r="AJ40" s="44">
        <v>509.77889999999996</v>
      </c>
      <c r="AL40" s="33">
        <v>5015.8393999999989</v>
      </c>
      <c r="AM40" s="34">
        <f t="shared" si="1"/>
        <v>1576.3219000000017</v>
      </c>
    </row>
    <row r="41" spans="1:39" ht="16.5" customHeight="1" x14ac:dyDescent="0.25">
      <c r="A41" s="50">
        <v>30</v>
      </c>
      <c r="B41" s="45">
        <v>390280</v>
      </c>
      <c r="C41" s="46" t="s">
        <v>52</v>
      </c>
      <c r="D41" s="51">
        <f t="shared" si="0"/>
        <v>14151.246500000001</v>
      </c>
      <c r="E41" s="52">
        <v>2724</v>
      </c>
      <c r="F41" s="34">
        <v>784.2396</v>
      </c>
      <c r="G41" s="52">
        <v>669</v>
      </c>
      <c r="H41" s="34">
        <v>958.81080000000009</v>
      </c>
      <c r="I41" s="39">
        <v>0</v>
      </c>
      <c r="J41" s="40">
        <v>0</v>
      </c>
      <c r="K41" s="39">
        <v>0</v>
      </c>
      <c r="L41" s="40">
        <v>0</v>
      </c>
      <c r="M41" s="52">
        <v>6134</v>
      </c>
      <c r="N41" s="34">
        <v>2410.6619999999998</v>
      </c>
      <c r="O41" s="52">
        <v>1501</v>
      </c>
      <c r="P41" s="34">
        <v>2556.9535000000001</v>
      </c>
      <c r="Q41" s="47"/>
      <c r="R41" s="48"/>
      <c r="S41" s="52">
        <v>3851</v>
      </c>
      <c r="T41" s="34">
        <v>1988.2712999999999</v>
      </c>
      <c r="U41" s="52">
        <v>970</v>
      </c>
      <c r="V41" s="34">
        <v>2334.9548999999997</v>
      </c>
      <c r="W41" s="52">
        <v>580</v>
      </c>
      <c r="X41" s="34">
        <v>346.55</v>
      </c>
      <c r="Y41" s="52">
        <v>934</v>
      </c>
      <c r="Z41" s="34">
        <v>2770.8044</v>
      </c>
      <c r="AA41" s="52"/>
      <c r="AB41" s="34"/>
      <c r="AC41" s="52"/>
      <c r="AD41" s="34"/>
      <c r="AE41" s="52"/>
      <c r="AF41" s="34"/>
      <c r="AG41" s="52">
        <v>0</v>
      </c>
      <c r="AH41" s="53">
        <v>0</v>
      </c>
      <c r="AI41" s="34">
        <v>0</v>
      </c>
      <c r="AJ41" s="54">
        <v>0</v>
      </c>
      <c r="AL41" s="33">
        <v>9658.7707399999999</v>
      </c>
      <c r="AM41" s="34">
        <f t="shared" si="1"/>
        <v>4492.4757600000012</v>
      </c>
    </row>
    <row r="42" spans="1:39" x14ac:dyDescent="0.25">
      <c r="A42" s="55"/>
      <c r="B42" s="56"/>
      <c r="C42" s="57" t="s">
        <v>53</v>
      </c>
      <c r="D42" s="58">
        <f>SUM(D12:D41)</f>
        <v>530465.33613999991</v>
      </c>
      <c r="E42" s="59">
        <f t="shared" ref="E42:AJ42" si="2">SUM(E12:E41)</f>
        <v>73796</v>
      </c>
      <c r="F42" s="60">
        <f t="shared" si="2"/>
        <v>21245.868399999996</v>
      </c>
      <c r="G42" s="59">
        <f t="shared" si="2"/>
        <v>18112</v>
      </c>
      <c r="H42" s="60">
        <f t="shared" si="2"/>
        <v>25958.118399999996</v>
      </c>
      <c r="I42" s="59">
        <f t="shared" si="2"/>
        <v>79529</v>
      </c>
      <c r="J42" s="60">
        <f t="shared" si="2"/>
        <v>29313.974099999996</v>
      </c>
      <c r="K42" s="59">
        <f t="shared" si="2"/>
        <v>19455</v>
      </c>
      <c r="L42" s="60">
        <f t="shared" si="2"/>
        <v>39213.498</v>
      </c>
      <c r="M42" s="59">
        <f t="shared" si="2"/>
        <v>166183</v>
      </c>
      <c r="N42" s="60">
        <f t="shared" si="2"/>
        <v>65309.919000000009</v>
      </c>
      <c r="O42" s="59">
        <f t="shared" si="2"/>
        <v>40671</v>
      </c>
      <c r="P42" s="60">
        <f t="shared" si="2"/>
        <v>69283.048500000004</v>
      </c>
      <c r="Q42" s="59">
        <f t="shared" si="2"/>
        <v>47996</v>
      </c>
      <c r="R42" s="60">
        <f t="shared" si="2"/>
        <v>116883.21892</v>
      </c>
      <c r="S42" s="59">
        <f t="shared" si="2"/>
        <v>107351</v>
      </c>
      <c r="T42" s="60">
        <f t="shared" si="2"/>
        <v>55783.821300000003</v>
      </c>
      <c r="U42" s="59">
        <f t="shared" si="2"/>
        <v>26286</v>
      </c>
      <c r="V42" s="60">
        <f t="shared" si="2"/>
        <v>63274.870620000002</v>
      </c>
      <c r="W42" s="59">
        <f t="shared" si="2"/>
        <v>13482</v>
      </c>
      <c r="X42" s="60">
        <f t="shared" si="2"/>
        <v>8055.4949999999972</v>
      </c>
      <c r="Y42" s="59">
        <f t="shared" si="2"/>
        <v>4654</v>
      </c>
      <c r="Z42" s="60">
        <f t="shared" si="2"/>
        <v>13806.556400000001</v>
      </c>
      <c r="AA42" s="59">
        <f t="shared" si="2"/>
        <v>0</v>
      </c>
      <c r="AB42" s="60">
        <f t="shared" si="2"/>
        <v>0</v>
      </c>
      <c r="AC42" s="59">
        <f t="shared" si="2"/>
        <v>300</v>
      </c>
      <c r="AD42" s="60">
        <f t="shared" si="2"/>
        <v>140.01</v>
      </c>
      <c r="AE42" s="59">
        <f t="shared" si="2"/>
        <v>0</v>
      </c>
      <c r="AF42" s="60">
        <f t="shared" si="2"/>
        <v>0</v>
      </c>
      <c r="AG42" s="59">
        <f t="shared" si="2"/>
        <v>5906</v>
      </c>
      <c r="AH42" s="61">
        <f t="shared" si="2"/>
        <v>3335.1182000000003</v>
      </c>
      <c r="AI42" s="59">
        <f t="shared" si="2"/>
        <v>9990</v>
      </c>
      <c r="AJ42" s="62">
        <f t="shared" si="2"/>
        <v>18861.819300000003</v>
      </c>
      <c r="AL42" s="33">
        <f>SUM(AL12:AL41)</f>
        <v>411437.21716000006</v>
      </c>
      <c r="AM42" s="34">
        <f t="shared" si="1"/>
        <v>119028.11897999985</v>
      </c>
    </row>
    <row r="43" spans="1:39" x14ac:dyDescent="0.25">
      <c r="A43" s="63"/>
      <c r="B43" s="64"/>
      <c r="C43" s="65" t="s">
        <v>54</v>
      </c>
      <c r="D43" s="66"/>
      <c r="E43" s="67"/>
      <c r="F43" s="68"/>
      <c r="G43" s="67"/>
      <c r="H43" s="68"/>
      <c r="I43" s="67"/>
      <c r="J43" s="68"/>
      <c r="K43" s="67"/>
      <c r="L43" s="68"/>
      <c r="M43" s="67"/>
      <c r="N43" s="68"/>
      <c r="O43" s="67"/>
      <c r="P43" s="68"/>
      <c r="Q43" s="67"/>
      <c r="R43" s="68"/>
      <c r="S43" s="67"/>
      <c r="T43" s="68"/>
      <c r="U43" s="67"/>
      <c r="V43" s="68"/>
      <c r="W43" s="67"/>
      <c r="X43" s="68"/>
      <c r="Y43" s="67"/>
      <c r="Z43" s="68"/>
      <c r="AA43" s="67"/>
      <c r="AB43" s="68"/>
      <c r="AC43" s="67"/>
      <c r="AD43" s="68"/>
      <c r="AE43" s="67"/>
      <c r="AF43" s="68"/>
      <c r="AG43" s="67"/>
      <c r="AH43" s="68"/>
      <c r="AI43" s="68"/>
      <c r="AJ43" s="66"/>
      <c r="AL43" s="33"/>
      <c r="AM43" s="34"/>
    </row>
    <row r="44" spans="1:39" ht="15.75" thickBot="1" x14ac:dyDescent="0.3">
      <c r="A44" s="69"/>
      <c r="B44" s="70"/>
      <c r="C44" s="71" t="s">
        <v>26</v>
      </c>
      <c r="D44" s="72">
        <f>J44</f>
        <v>7079.7449999999999</v>
      </c>
      <c r="E44" s="73"/>
      <c r="F44" s="74"/>
      <c r="G44" s="73"/>
      <c r="H44" s="74"/>
      <c r="I44" s="75">
        <v>2300</v>
      </c>
      <c r="J44" s="76">
        <v>7079.7449999999999</v>
      </c>
      <c r="K44" s="75"/>
      <c r="L44" s="76"/>
      <c r="M44" s="73"/>
      <c r="N44" s="74"/>
      <c r="O44" s="73"/>
      <c r="P44" s="74"/>
      <c r="Q44" s="75"/>
      <c r="R44" s="76"/>
      <c r="S44" s="73"/>
      <c r="T44" s="74"/>
      <c r="U44" s="73"/>
      <c r="V44" s="74"/>
      <c r="W44" s="73"/>
      <c r="X44" s="74"/>
      <c r="Y44" s="73"/>
      <c r="Z44" s="74"/>
      <c r="AA44" s="73"/>
      <c r="AB44" s="74"/>
      <c r="AC44" s="73"/>
      <c r="AD44" s="74"/>
      <c r="AE44" s="73"/>
      <c r="AF44" s="74"/>
      <c r="AG44" s="73"/>
      <c r="AH44" s="74"/>
      <c r="AI44" s="77"/>
      <c r="AJ44" s="78"/>
      <c r="AL44" s="33">
        <v>5660.76</v>
      </c>
      <c r="AM44" s="34">
        <f>D44-AL44</f>
        <v>1418.9849999999997</v>
      </c>
    </row>
    <row r="45" spans="1:39" ht="16.5" thickBot="1" x14ac:dyDescent="0.3">
      <c r="A45" s="69"/>
      <c r="B45" s="70"/>
      <c r="C45" s="79" t="s">
        <v>55</v>
      </c>
      <c r="D45" s="80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0"/>
      <c r="AL45" s="33"/>
      <c r="AM45" s="34"/>
    </row>
    <row r="46" spans="1:39" ht="15" customHeight="1" x14ac:dyDescent="0.25">
      <c r="A46" s="82">
        <f>A41+1</f>
        <v>31</v>
      </c>
      <c r="B46" s="83">
        <v>390470</v>
      </c>
      <c r="C46" s="37" t="s">
        <v>56</v>
      </c>
      <c r="D46" s="38">
        <f t="shared" ref="D46:D51" si="3">F46+H46+J46+L46+N46+P46+R46+T46+V46+X46+Z46+AB46+AD46+AF46+AH46+AJ46</f>
        <v>86.349000000000004</v>
      </c>
      <c r="E46" s="39"/>
      <c r="F46" s="40"/>
      <c r="G46" s="39"/>
      <c r="H46" s="40"/>
      <c r="I46" s="39"/>
      <c r="J46" s="40"/>
      <c r="K46" s="39"/>
      <c r="L46" s="40"/>
      <c r="M46" s="39"/>
      <c r="N46" s="40"/>
      <c r="O46" s="39"/>
      <c r="P46" s="40"/>
      <c r="Q46" s="39"/>
      <c r="R46" s="40"/>
      <c r="S46" s="39"/>
      <c r="T46" s="40"/>
      <c r="U46" s="39"/>
      <c r="V46" s="40"/>
      <c r="W46" s="39">
        <v>0</v>
      </c>
      <c r="X46" s="40">
        <v>0</v>
      </c>
      <c r="Y46" s="39">
        <v>0</v>
      </c>
      <c r="Z46" s="40">
        <v>0</v>
      </c>
      <c r="AA46" s="39">
        <v>300</v>
      </c>
      <c r="AB46" s="40">
        <v>86.349000000000004</v>
      </c>
      <c r="AC46" s="39">
        <v>0</v>
      </c>
      <c r="AD46" s="40">
        <v>0</v>
      </c>
      <c r="AE46" s="39">
        <v>0</v>
      </c>
      <c r="AF46" s="40">
        <v>0</v>
      </c>
      <c r="AG46" s="39"/>
      <c r="AH46" s="30"/>
      <c r="AI46" s="40">
        <v>0</v>
      </c>
      <c r="AJ46" s="44">
        <v>0</v>
      </c>
      <c r="AL46" s="33">
        <v>684.6</v>
      </c>
      <c r="AM46" s="34">
        <f t="shared" ref="AM46:AM53" si="4">D46-AL46</f>
        <v>-598.25099999999998</v>
      </c>
    </row>
    <row r="47" spans="1:39" ht="15" customHeight="1" x14ac:dyDescent="0.25">
      <c r="A47" s="35">
        <f>A46+1</f>
        <v>32</v>
      </c>
      <c r="B47" s="36">
        <v>390800</v>
      </c>
      <c r="C47" s="37" t="s">
        <v>57</v>
      </c>
      <c r="D47" s="38">
        <f t="shared" si="3"/>
        <v>4932.7033000000001</v>
      </c>
      <c r="E47" s="39"/>
      <c r="F47" s="40"/>
      <c r="G47" s="39"/>
      <c r="H47" s="40"/>
      <c r="I47" s="41"/>
      <c r="J47" s="42"/>
      <c r="K47" s="41"/>
      <c r="L47" s="42"/>
      <c r="M47" s="39"/>
      <c r="N47" s="40"/>
      <c r="O47" s="39"/>
      <c r="P47" s="40"/>
      <c r="Q47" s="39"/>
      <c r="R47" s="40"/>
      <c r="S47" s="39"/>
      <c r="T47" s="40"/>
      <c r="U47" s="39"/>
      <c r="V47" s="40"/>
      <c r="W47" s="39">
        <v>2233</v>
      </c>
      <c r="X47" s="40">
        <v>1334.2175</v>
      </c>
      <c r="Y47" s="39">
        <v>1213</v>
      </c>
      <c r="Z47" s="40">
        <v>3598.4857999999999</v>
      </c>
      <c r="AA47" s="39">
        <v>0</v>
      </c>
      <c r="AB47" s="40">
        <v>0</v>
      </c>
      <c r="AC47" s="39">
        <v>0</v>
      </c>
      <c r="AD47" s="40">
        <v>0</v>
      </c>
      <c r="AE47" s="39">
        <v>0</v>
      </c>
      <c r="AF47" s="40">
        <v>0</v>
      </c>
      <c r="AG47" s="39"/>
      <c r="AH47" s="43"/>
      <c r="AI47" s="40">
        <v>0</v>
      </c>
      <c r="AJ47" s="44">
        <v>0</v>
      </c>
      <c r="AL47" s="33">
        <v>3539.1181000000001</v>
      </c>
      <c r="AM47" s="34">
        <f t="shared" si="4"/>
        <v>1393.5852</v>
      </c>
    </row>
    <row r="48" spans="1:39" ht="15" customHeight="1" x14ac:dyDescent="0.25">
      <c r="A48" s="35">
        <f t="shared" ref="A48:A51" si="5">A47+1</f>
        <v>33</v>
      </c>
      <c r="B48" s="36">
        <v>390762</v>
      </c>
      <c r="C48" s="37" t="s">
        <v>58</v>
      </c>
      <c r="D48" s="38">
        <f t="shared" si="3"/>
        <v>2039.1155999999999</v>
      </c>
      <c r="E48" s="39"/>
      <c r="F48" s="40"/>
      <c r="G48" s="39"/>
      <c r="H48" s="40"/>
      <c r="I48" s="39"/>
      <c r="J48" s="40"/>
      <c r="K48" s="39"/>
      <c r="L48" s="40"/>
      <c r="M48" s="39"/>
      <c r="N48" s="40"/>
      <c r="O48" s="39"/>
      <c r="P48" s="40"/>
      <c r="Q48" s="39"/>
      <c r="R48" s="40"/>
      <c r="S48" s="39"/>
      <c r="T48" s="40"/>
      <c r="U48" s="39"/>
      <c r="V48" s="40"/>
      <c r="W48" s="39"/>
      <c r="X48" s="40"/>
      <c r="Y48" s="39"/>
      <c r="Z48" s="40"/>
      <c r="AA48" s="39"/>
      <c r="AB48" s="40"/>
      <c r="AC48" s="39"/>
      <c r="AD48" s="40"/>
      <c r="AE48" s="39"/>
      <c r="AF48" s="40"/>
      <c r="AG48" s="39"/>
      <c r="AH48" s="43"/>
      <c r="AI48" s="49">
        <v>1080</v>
      </c>
      <c r="AJ48" s="44">
        <v>2039.1155999999999</v>
      </c>
      <c r="AL48" s="33">
        <v>0</v>
      </c>
      <c r="AM48" s="34">
        <f t="shared" si="4"/>
        <v>2039.1155999999999</v>
      </c>
    </row>
    <row r="49" spans="1:40" ht="15" customHeight="1" x14ac:dyDescent="0.25">
      <c r="A49" s="35">
        <f t="shared" si="5"/>
        <v>34</v>
      </c>
      <c r="B49" s="36">
        <v>390910</v>
      </c>
      <c r="C49" s="37" t="s">
        <v>59</v>
      </c>
      <c r="D49" s="38">
        <f t="shared" si="3"/>
        <v>8627.7157999999999</v>
      </c>
      <c r="E49" s="39"/>
      <c r="F49" s="40"/>
      <c r="G49" s="39"/>
      <c r="H49" s="40"/>
      <c r="I49" s="41"/>
      <c r="J49" s="42"/>
      <c r="K49" s="41"/>
      <c r="L49" s="42"/>
      <c r="M49" s="39"/>
      <c r="N49" s="40"/>
      <c r="O49" s="39"/>
      <c r="P49" s="40"/>
      <c r="Q49" s="41"/>
      <c r="R49" s="42"/>
      <c r="S49" s="39"/>
      <c r="T49" s="40"/>
      <c r="U49" s="39"/>
      <c r="V49" s="40"/>
      <c r="W49" s="39">
        <v>0</v>
      </c>
      <c r="X49" s="40">
        <v>0</v>
      </c>
      <c r="Y49" s="39">
        <v>0</v>
      </c>
      <c r="Z49" s="40">
        <v>0</v>
      </c>
      <c r="AA49" s="39">
        <v>0</v>
      </c>
      <c r="AB49" s="40">
        <v>0</v>
      </c>
      <c r="AC49" s="39">
        <v>9987</v>
      </c>
      <c r="AD49" s="40">
        <v>7488.2525999999998</v>
      </c>
      <c r="AE49" s="39">
        <v>233</v>
      </c>
      <c r="AF49" s="40">
        <v>1139.4631999999999</v>
      </c>
      <c r="AG49" s="39"/>
      <c r="AH49" s="43"/>
      <c r="AI49" s="40">
        <v>0</v>
      </c>
      <c r="AJ49" s="44">
        <v>0</v>
      </c>
      <c r="AL49" s="33">
        <v>6215.9939999999997</v>
      </c>
      <c r="AM49" s="34">
        <f t="shared" si="4"/>
        <v>2411.7218000000003</v>
      </c>
    </row>
    <row r="50" spans="1:40" ht="15" customHeight="1" x14ac:dyDescent="0.25">
      <c r="A50" s="35">
        <f t="shared" si="5"/>
        <v>35</v>
      </c>
      <c r="B50" s="36">
        <v>391000</v>
      </c>
      <c r="C50" s="37" t="s">
        <v>60</v>
      </c>
      <c r="D50" s="38">
        <f t="shared" si="3"/>
        <v>11507.603799999999</v>
      </c>
      <c r="E50" s="39"/>
      <c r="F50" s="40"/>
      <c r="G50" s="39"/>
      <c r="H50" s="40"/>
      <c r="I50" s="41"/>
      <c r="J50" s="42"/>
      <c r="K50" s="41"/>
      <c r="L50" s="42"/>
      <c r="M50" s="39"/>
      <c r="N50" s="40"/>
      <c r="O50" s="39"/>
      <c r="P50" s="40"/>
      <c r="Q50" s="41"/>
      <c r="R50" s="42"/>
      <c r="S50" s="39"/>
      <c r="T50" s="40"/>
      <c r="U50" s="39"/>
      <c r="V50" s="40"/>
      <c r="W50" s="39">
        <v>0</v>
      </c>
      <c r="X50" s="40">
        <v>0</v>
      </c>
      <c r="Y50" s="39">
        <v>0</v>
      </c>
      <c r="Z50" s="40">
        <v>0</v>
      </c>
      <c r="AA50" s="39">
        <v>0</v>
      </c>
      <c r="AB50" s="40">
        <v>0</v>
      </c>
      <c r="AC50" s="39">
        <v>8447</v>
      </c>
      <c r="AD50" s="40">
        <v>6333.5605999999998</v>
      </c>
      <c r="AE50" s="84">
        <v>1058</v>
      </c>
      <c r="AF50" s="85">
        <v>5174.0431999999992</v>
      </c>
      <c r="AG50" s="39"/>
      <c r="AH50" s="43"/>
      <c r="AI50" s="40">
        <v>0</v>
      </c>
      <c r="AJ50" s="44">
        <v>0</v>
      </c>
      <c r="AL50" s="33">
        <v>7891.5689999999995</v>
      </c>
      <c r="AM50" s="34">
        <f t="shared" si="4"/>
        <v>3616.0347999999994</v>
      </c>
    </row>
    <row r="51" spans="1:40" ht="15" customHeight="1" x14ac:dyDescent="0.25">
      <c r="A51" s="35">
        <f t="shared" si="5"/>
        <v>36</v>
      </c>
      <c r="B51" s="86">
        <v>391110</v>
      </c>
      <c r="C51" s="46" t="s">
        <v>61</v>
      </c>
      <c r="D51" s="87">
        <f t="shared" si="3"/>
        <v>2186.4168</v>
      </c>
      <c r="E51" s="88"/>
      <c r="F51" s="89"/>
      <c r="G51" s="88"/>
      <c r="H51" s="89"/>
      <c r="I51" s="90"/>
      <c r="J51" s="91"/>
      <c r="K51" s="90"/>
      <c r="L51" s="91"/>
      <c r="M51" s="88"/>
      <c r="N51" s="89"/>
      <c r="O51" s="88"/>
      <c r="P51" s="89"/>
      <c r="Q51" s="90"/>
      <c r="R51" s="91"/>
      <c r="S51" s="88"/>
      <c r="T51" s="89"/>
      <c r="U51" s="88"/>
      <c r="V51" s="89"/>
      <c r="W51" s="88">
        <v>0</v>
      </c>
      <c r="X51" s="89">
        <v>0</v>
      </c>
      <c r="Y51" s="88">
        <v>0</v>
      </c>
      <c r="Z51" s="89">
        <v>0</v>
      </c>
      <c r="AA51" s="88">
        <v>0</v>
      </c>
      <c r="AB51" s="89">
        <v>0</v>
      </c>
      <c r="AC51" s="88">
        <v>2916</v>
      </c>
      <c r="AD51" s="89">
        <v>2186.4168</v>
      </c>
      <c r="AE51" s="88">
        <v>0</v>
      </c>
      <c r="AF51" s="89">
        <v>0</v>
      </c>
      <c r="AG51" s="88"/>
      <c r="AH51" s="92"/>
      <c r="AI51" s="89">
        <v>0</v>
      </c>
      <c r="AJ51" s="93">
        <v>0</v>
      </c>
      <c r="AL51" s="33">
        <v>1640.25</v>
      </c>
      <c r="AM51" s="34">
        <f t="shared" si="4"/>
        <v>546.16679999999997</v>
      </c>
    </row>
    <row r="52" spans="1:40" s="102" customFormat="1" x14ac:dyDescent="0.25">
      <c r="A52" s="94"/>
      <c r="B52" s="95"/>
      <c r="C52" s="96" t="s">
        <v>53</v>
      </c>
      <c r="D52" s="87">
        <f>SUM(D46:D51)</f>
        <v>29379.904299999998</v>
      </c>
      <c r="E52" s="97">
        <v>0</v>
      </c>
      <c r="F52" s="98">
        <v>0</v>
      </c>
      <c r="G52" s="97">
        <v>0</v>
      </c>
      <c r="H52" s="98">
        <f t="shared" ref="H52:AL52" si="6">SUM(H46:H51)</f>
        <v>0</v>
      </c>
      <c r="I52" s="97">
        <f t="shared" si="6"/>
        <v>0</v>
      </c>
      <c r="J52" s="98">
        <f t="shared" si="6"/>
        <v>0</v>
      </c>
      <c r="K52" s="97">
        <f t="shared" si="6"/>
        <v>0</v>
      </c>
      <c r="L52" s="98">
        <f t="shared" si="6"/>
        <v>0</v>
      </c>
      <c r="M52" s="97">
        <f t="shared" si="6"/>
        <v>0</v>
      </c>
      <c r="N52" s="98">
        <f t="shared" si="6"/>
        <v>0</v>
      </c>
      <c r="O52" s="97">
        <f t="shared" si="6"/>
        <v>0</v>
      </c>
      <c r="P52" s="98">
        <f t="shared" si="6"/>
        <v>0</v>
      </c>
      <c r="Q52" s="97">
        <f t="shared" si="6"/>
        <v>0</v>
      </c>
      <c r="R52" s="98">
        <f t="shared" si="6"/>
        <v>0</v>
      </c>
      <c r="S52" s="97">
        <f t="shared" si="6"/>
        <v>0</v>
      </c>
      <c r="T52" s="98">
        <f t="shared" si="6"/>
        <v>0</v>
      </c>
      <c r="U52" s="97">
        <f t="shared" si="6"/>
        <v>0</v>
      </c>
      <c r="V52" s="98">
        <f t="shared" si="6"/>
        <v>0</v>
      </c>
      <c r="W52" s="97">
        <f t="shared" si="6"/>
        <v>2233</v>
      </c>
      <c r="X52" s="98">
        <f t="shared" si="6"/>
        <v>1334.2175</v>
      </c>
      <c r="Y52" s="97">
        <f t="shared" si="6"/>
        <v>1213</v>
      </c>
      <c r="Z52" s="98">
        <f t="shared" si="6"/>
        <v>3598.4857999999999</v>
      </c>
      <c r="AA52" s="97">
        <f t="shared" si="6"/>
        <v>300</v>
      </c>
      <c r="AB52" s="98">
        <f t="shared" si="6"/>
        <v>86.349000000000004</v>
      </c>
      <c r="AC52" s="97">
        <f t="shared" si="6"/>
        <v>21350</v>
      </c>
      <c r="AD52" s="98">
        <f t="shared" si="6"/>
        <v>16008.23</v>
      </c>
      <c r="AE52" s="97">
        <f t="shared" si="6"/>
        <v>1291</v>
      </c>
      <c r="AF52" s="98">
        <f t="shared" si="6"/>
        <v>6313.5063999999993</v>
      </c>
      <c r="AG52" s="97">
        <f t="shared" si="6"/>
        <v>0</v>
      </c>
      <c r="AH52" s="99">
        <f t="shared" si="6"/>
        <v>0</v>
      </c>
      <c r="AI52" s="100">
        <f>SUM(AI46:AI51)</f>
        <v>1080</v>
      </c>
      <c r="AJ52" s="101">
        <f>SUM(AJ46:AJ51)</f>
        <v>2039.1155999999999</v>
      </c>
      <c r="AL52" s="33">
        <f t="shared" si="6"/>
        <v>19971.5311</v>
      </c>
      <c r="AM52" s="34">
        <f t="shared" si="4"/>
        <v>9408.3731999999982</v>
      </c>
    </row>
    <row r="53" spans="1:40" ht="15.75" thickBot="1" x14ac:dyDescent="0.3">
      <c r="A53" s="103"/>
      <c r="B53" s="104"/>
      <c r="C53" s="105" t="s">
        <v>62</v>
      </c>
      <c r="D53" s="106">
        <f>D42+D52</f>
        <v>559845.24043999997</v>
      </c>
      <c r="E53" s="107">
        <f>E42+E52</f>
        <v>73796</v>
      </c>
      <c r="F53" s="108">
        <f t="shared" ref="F53:AL53" si="7">F42+F52</f>
        <v>21245.868399999996</v>
      </c>
      <c r="G53" s="107">
        <f t="shared" si="7"/>
        <v>18112</v>
      </c>
      <c r="H53" s="108">
        <f t="shared" si="7"/>
        <v>25958.118399999996</v>
      </c>
      <c r="I53" s="107">
        <f t="shared" si="7"/>
        <v>79529</v>
      </c>
      <c r="J53" s="108">
        <f t="shared" si="7"/>
        <v>29313.974099999996</v>
      </c>
      <c r="K53" s="107">
        <f t="shared" si="7"/>
        <v>19455</v>
      </c>
      <c r="L53" s="108">
        <f t="shared" si="7"/>
        <v>39213.498</v>
      </c>
      <c r="M53" s="107">
        <f t="shared" si="7"/>
        <v>166183</v>
      </c>
      <c r="N53" s="108">
        <f t="shared" si="7"/>
        <v>65309.919000000009</v>
      </c>
      <c r="O53" s="107">
        <f t="shared" si="7"/>
        <v>40671</v>
      </c>
      <c r="P53" s="108">
        <f t="shared" si="7"/>
        <v>69283.048500000004</v>
      </c>
      <c r="Q53" s="107">
        <f t="shared" si="7"/>
        <v>47996</v>
      </c>
      <c r="R53" s="108">
        <f t="shared" si="7"/>
        <v>116883.21892</v>
      </c>
      <c r="S53" s="107">
        <f t="shared" si="7"/>
        <v>107351</v>
      </c>
      <c r="T53" s="108">
        <f t="shared" si="7"/>
        <v>55783.821300000003</v>
      </c>
      <c r="U53" s="107">
        <f t="shared" si="7"/>
        <v>26286</v>
      </c>
      <c r="V53" s="108">
        <f t="shared" si="7"/>
        <v>63274.870620000002</v>
      </c>
      <c r="W53" s="107">
        <f t="shared" si="7"/>
        <v>15715</v>
      </c>
      <c r="X53" s="108">
        <f t="shared" si="7"/>
        <v>9389.7124999999978</v>
      </c>
      <c r="Y53" s="107">
        <f t="shared" si="7"/>
        <v>5867</v>
      </c>
      <c r="Z53" s="108">
        <f t="shared" si="7"/>
        <v>17405.0422</v>
      </c>
      <c r="AA53" s="107">
        <f t="shared" si="7"/>
        <v>300</v>
      </c>
      <c r="AB53" s="108">
        <f t="shared" si="7"/>
        <v>86.349000000000004</v>
      </c>
      <c r="AC53" s="107">
        <f t="shared" si="7"/>
        <v>21650</v>
      </c>
      <c r="AD53" s="108">
        <f t="shared" si="7"/>
        <v>16148.24</v>
      </c>
      <c r="AE53" s="107">
        <f t="shared" si="7"/>
        <v>1291</v>
      </c>
      <c r="AF53" s="108">
        <f t="shared" si="7"/>
        <v>6313.5063999999993</v>
      </c>
      <c r="AG53" s="107">
        <f t="shared" si="7"/>
        <v>5906</v>
      </c>
      <c r="AH53" s="109">
        <f t="shared" si="7"/>
        <v>3335.1182000000003</v>
      </c>
      <c r="AI53" s="107">
        <f t="shared" si="7"/>
        <v>11070</v>
      </c>
      <c r="AJ53" s="110">
        <f t="shared" si="7"/>
        <v>20900.934900000004</v>
      </c>
      <c r="AL53" s="111">
        <f t="shared" si="7"/>
        <v>431408.74826000008</v>
      </c>
      <c r="AM53" s="34">
        <f t="shared" si="4"/>
        <v>128436.49217999988</v>
      </c>
    </row>
    <row r="55" spans="1:40" s="112" customFormat="1" hidden="1" outlineLevel="1" x14ac:dyDescent="0.25">
      <c r="B55" s="113"/>
      <c r="C55" s="114" t="s">
        <v>63</v>
      </c>
      <c r="D55" s="115">
        <f>F55+H55+J55+L55+N55+P55+R55+T55+V55+X55+Z55+AB55+AD55+AF55+AH55+AJ55</f>
        <v>559845.24044000008</v>
      </c>
      <c r="E55" s="116">
        <v>73796</v>
      </c>
      <c r="F55" s="117">
        <v>21245.868399999999</v>
      </c>
      <c r="G55" s="116">
        <v>18112</v>
      </c>
      <c r="H55" s="117">
        <v>25958.118400000003</v>
      </c>
      <c r="I55" s="116">
        <v>79529</v>
      </c>
      <c r="J55" s="117">
        <v>29313.974099999999</v>
      </c>
      <c r="K55" s="116">
        <v>19455</v>
      </c>
      <c r="L55" s="117">
        <v>39213.498</v>
      </c>
      <c r="M55" s="116">
        <v>166183</v>
      </c>
      <c r="N55" s="117">
        <v>65309.919000000002</v>
      </c>
      <c r="O55" s="116">
        <v>40671</v>
      </c>
      <c r="P55" s="117">
        <v>69283.048500000004</v>
      </c>
      <c r="Q55" s="116">
        <v>47996</v>
      </c>
      <c r="R55" s="117">
        <v>116883.21892</v>
      </c>
      <c r="S55" s="116">
        <v>107351</v>
      </c>
      <c r="T55" s="117">
        <v>55783.821299999996</v>
      </c>
      <c r="U55" s="116">
        <v>26286</v>
      </c>
      <c r="V55" s="117">
        <v>63274.870620000002</v>
      </c>
      <c r="W55" s="116">
        <v>15715</v>
      </c>
      <c r="X55" s="117">
        <v>9389.7124999999996</v>
      </c>
      <c r="Y55" s="116">
        <v>5867</v>
      </c>
      <c r="Z55" s="117">
        <v>17405.0422</v>
      </c>
      <c r="AA55" s="116">
        <v>300</v>
      </c>
      <c r="AB55" s="117">
        <v>86.349000000000004</v>
      </c>
      <c r="AC55" s="116">
        <v>21650</v>
      </c>
      <c r="AD55" s="117">
        <v>16148.239999999998</v>
      </c>
      <c r="AE55" s="116">
        <v>1291</v>
      </c>
      <c r="AF55" s="117">
        <v>6313.5063999999993</v>
      </c>
      <c r="AG55" s="116">
        <v>5906</v>
      </c>
      <c r="AH55" s="117">
        <v>3335.1182000000003</v>
      </c>
      <c r="AI55" s="116">
        <v>11070</v>
      </c>
      <c r="AJ55" s="117">
        <v>20900.9349</v>
      </c>
      <c r="AM55" s="113"/>
    </row>
    <row r="56" spans="1:40" hidden="1" outlineLevel="1" x14ac:dyDescent="0.25">
      <c r="C56" s="118" t="s">
        <v>64</v>
      </c>
      <c r="D56" s="119">
        <f>D53-D55</f>
        <v>0</v>
      </c>
      <c r="E56" s="120">
        <f t="shared" ref="E56:AJ56" si="8">E53-E55</f>
        <v>0</v>
      </c>
      <c r="F56" s="119">
        <f t="shared" si="8"/>
        <v>0</v>
      </c>
      <c r="G56" s="120">
        <f t="shared" si="8"/>
        <v>0</v>
      </c>
      <c r="H56" s="119">
        <f t="shared" si="8"/>
        <v>0</v>
      </c>
      <c r="I56" s="120">
        <f t="shared" si="8"/>
        <v>0</v>
      </c>
      <c r="J56" s="119">
        <f t="shared" si="8"/>
        <v>0</v>
      </c>
      <c r="K56" s="120">
        <f t="shared" si="8"/>
        <v>0</v>
      </c>
      <c r="L56" s="119">
        <f t="shared" si="8"/>
        <v>0</v>
      </c>
      <c r="M56" s="120">
        <f t="shared" si="8"/>
        <v>0</v>
      </c>
      <c r="N56" s="119">
        <f t="shared" si="8"/>
        <v>0</v>
      </c>
      <c r="O56" s="120">
        <f t="shared" si="8"/>
        <v>0</v>
      </c>
      <c r="P56" s="119">
        <f t="shared" si="8"/>
        <v>0</v>
      </c>
      <c r="Q56" s="120">
        <f t="shared" si="8"/>
        <v>0</v>
      </c>
      <c r="R56" s="119">
        <f t="shared" si="8"/>
        <v>0</v>
      </c>
      <c r="S56" s="120">
        <f t="shared" si="8"/>
        <v>0</v>
      </c>
      <c r="T56" s="119">
        <f t="shared" si="8"/>
        <v>0</v>
      </c>
      <c r="U56" s="120">
        <f t="shared" si="8"/>
        <v>0</v>
      </c>
      <c r="V56" s="119">
        <f t="shared" si="8"/>
        <v>0</v>
      </c>
      <c r="W56" s="120">
        <f t="shared" si="8"/>
        <v>0</v>
      </c>
      <c r="X56" s="119">
        <f t="shared" si="8"/>
        <v>0</v>
      </c>
      <c r="Y56" s="120">
        <f t="shared" si="8"/>
        <v>0</v>
      </c>
      <c r="Z56" s="119">
        <f t="shared" si="8"/>
        <v>0</v>
      </c>
      <c r="AA56" s="120">
        <f t="shared" si="8"/>
        <v>0</v>
      </c>
      <c r="AB56" s="119">
        <f t="shared" si="8"/>
        <v>0</v>
      </c>
      <c r="AC56" s="120">
        <f t="shared" si="8"/>
        <v>0</v>
      </c>
      <c r="AD56" s="119">
        <f t="shared" si="8"/>
        <v>0</v>
      </c>
      <c r="AE56" s="120">
        <f t="shared" si="8"/>
        <v>0</v>
      </c>
      <c r="AF56" s="119">
        <f t="shared" si="8"/>
        <v>0</v>
      </c>
      <c r="AG56" s="120">
        <f t="shared" si="8"/>
        <v>0</v>
      </c>
      <c r="AH56" s="119">
        <f t="shared" si="8"/>
        <v>0</v>
      </c>
      <c r="AI56" s="120">
        <f t="shared" si="8"/>
        <v>0</v>
      </c>
      <c r="AJ56" s="119">
        <f t="shared" si="8"/>
        <v>0</v>
      </c>
    </row>
    <row r="57" spans="1:40" collapsed="1" x14ac:dyDescent="0.25">
      <c r="A57" s="121" t="s">
        <v>65</v>
      </c>
      <c r="B57" s="121"/>
      <c r="C57" s="121" t="s">
        <v>66</v>
      </c>
      <c r="D57" s="121"/>
    </row>
    <row r="58" spans="1:40" x14ac:dyDescent="0.25">
      <c r="A58" s="121" t="s">
        <v>67</v>
      </c>
      <c r="B58" s="121"/>
      <c r="C58" s="121" t="s">
        <v>68</v>
      </c>
      <c r="D58" s="121"/>
    </row>
    <row r="59" spans="1:40" x14ac:dyDescent="0.25">
      <c r="A59" s="121" t="s">
        <v>69</v>
      </c>
      <c r="B59" s="121"/>
      <c r="C59" s="121" t="s">
        <v>70</v>
      </c>
      <c r="D59" s="121"/>
    </row>
    <row r="60" spans="1:40" x14ac:dyDescent="0.25">
      <c r="A60" s="121" t="s">
        <v>71</v>
      </c>
      <c r="B60" s="121"/>
      <c r="C60" s="121" t="s">
        <v>72</v>
      </c>
      <c r="D60" s="121"/>
    </row>
    <row r="61" spans="1:40" s="3" customFormat="1" x14ac:dyDescent="0.25">
      <c r="A61" s="121" t="s">
        <v>73</v>
      </c>
      <c r="B61" s="121"/>
      <c r="C61" s="121" t="s">
        <v>74</v>
      </c>
      <c r="D61" s="121"/>
      <c r="AK61" s="1"/>
      <c r="AL61" s="1"/>
      <c r="AM61" s="2"/>
      <c r="AN61" s="1"/>
    </row>
    <row r="62" spans="1:40" s="3" customFormat="1" x14ac:dyDescent="0.25">
      <c r="A62" s="121" t="s">
        <v>75</v>
      </c>
      <c r="B62" s="121"/>
      <c r="C62" s="121" t="s">
        <v>76</v>
      </c>
      <c r="D62" s="121"/>
      <c r="AK62" s="1"/>
      <c r="AL62" s="1"/>
      <c r="AM62" s="2"/>
      <c r="AN62" s="1"/>
    </row>
    <row r="63" spans="1:40" s="3" customFormat="1" x14ac:dyDescent="0.25">
      <c r="A63" s="121" t="s">
        <v>77</v>
      </c>
      <c r="B63" s="121"/>
      <c r="C63" s="121" t="s">
        <v>78</v>
      </c>
      <c r="D63" s="121"/>
      <c r="AK63" s="1"/>
      <c r="AL63" s="1"/>
      <c r="AM63" s="2"/>
      <c r="AN63" s="1"/>
    </row>
    <row r="64" spans="1:40" s="3" customFormat="1" x14ac:dyDescent="0.25">
      <c r="A64" s="121" t="s">
        <v>79</v>
      </c>
      <c r="B64" s="121"/>
      <c r="C64" s="121" t="s">
        <v>80</v>
      </c>
      <c r="D64" s="121"/>
      <c r="AK64" s="1"/>
      <c r="AL64" s="1"/>
      <c r="AM64" s="2"/>
      <c r="AN64" s="1"/>
    </row>
    <row r="65" spans="1:40" s="3" customFormat="1" x14ac:dyDescent="0.25">
      <c r="A65" s="121" t="s">
        <v>81</v>
      </c>
      <c r="B65" s="121"/>
      <c r="C65" s="121" t="s">
        <v>82</v>
      </c>
      <c r="D65" s="121"/>
      <c r="AK65" s="1"/>
      <c r="AL65" s="1"/>
      <c r="AM65" s="2"/>
      <c r="AN65" s="1"/>
    </row>
  </sheetData>
  <autoFilter ref="A10:AN53" xr:uid="{BEE634B6-D717-4F33-83D5-9F568FAC3B98}"/>
  <mergeCells count="30">
    <mergeCell ref="AG9:AH9"/>
    <mergeCell ref="AI9:AJ9"/>
    <mergeCell ref="U9:V9"/>
    <mergeCell ref="W9:X9"/>
    <mergeCell ref="Y9:Z9"/>
    <mergeCell ref="AA9:AB9"/>
    <mergeCell ref="AC9:AD9"/>
    <mergeCell ref="AE9:AF9"/>
    <mergeCell ref="AG8:AH8"/>
    <mergeCell ref="AI8:AJ8"/>
    <mergeCell ref="E9:F9"/>
    <mergeCell ref="G9:H9"/>
    <mergeCell ref="I9:J9"/>
    <mergeCell ref="K9:L9"/>
    <mergeCell ref="M9:N9"/>
    <mergeCell ref="O9:P9"/>
    <mergeCell ref="Q9:R9"/>
    <mergeCell ref="S9:T9"/>
    <mergeCell ref="Q8:R8"/>
    <mergeCell ref="S8:V8"/>
    <mergeCell ref="W8:X8"/>
    <mergeCell ref="Y8:Z8"/>
    <mergeCell ref="AA8:AB8"/>
    <mergeCell ref="AC8:AF8"/>
    <mergeCell ref="M8:P8"/>
    <mergeCell ref="A8:A10"/>
    <mergeCell ref="C8:C10"/>
    <mergeCell ref="D8:D10"/>
    <mergeCell ref="E8:H8"/>
    <mergeCell ref="I8:L8"/>
  </mergeCells>
  <printOptions horizontalCentered="1" verticalCentered="1"/>
  <pageMargins left="0.70866141732283472" right="0.11811023622047245" top="0.15748031496062992" bottom="0.35433070866141736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АПП-СБаз</vt:lpstr>
      <vt:lpstr>'АПП-СБаз'!Область_печати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Половинчак</cp:lastModifiedBy>
  <cp:lastPrinted>2024-12-28T14:17:27Z</cp:lastPrinted>
  <dcterms:created xsi:type="dcterms:W3CDTF">2024-12-26T14:38:46Z</dcterms:created>
  <dcterms:modified xsi:type="dcterms:W3CDTF">2024-12-28T14:17:31Z</dcterms:modified>
</cp:coreProperties>
</file>